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Рассчет зарплаты" sheetId="5" r:id="rId1"/>
  </sheets>
  <definedNames>
    <definedName name="ВыслугаЛет">'Рассчет зарплаты'!$A$88</definedName>
    <definedName name="ДолжностьНазвание">'Рассчет зарплаты'!$A$59</definedName>
    <definedName name="ДолжностьОклад">'Рассчет зарплаты'!$B$59</definedName>
    <definedName name="ЗваниеНазв">'Рассчет зарплаты'!$A$35</definedName>
    <definedName name="ЗваниеОклад">'Рассчет зарплаты'!$B$35</definedName>
    <definedName name="КвалифЗван">'Рассчет зарплаты'!$A$98</definedName>
    <definedName name="ОкладЗвание">'Рассчет зарплаты'!$B$35</definedName>
    <definedName name="ПроцПоказатель">'Рассчет зарплаты'!$B$88</definedName>
    <definedName name="ПроцПокЗван">'Рассчет зарплаты'!$B$98</definedName>
  </definedNames>
  <calcPr calcId="124519"/>
</workbook>
</file>

<file path=xl/calcChain.xml><?xml version="1.0" encoding="utf-8"?>
<calcChain xmlns="http://schemas.openxmlformats.org/spreadsheetml/2006/main">
  <c r="J8" i="5"/>
  <c r="G8"/>
  <c r="C8"/>
  <c r="D8"/>
  <c r="Y8" l="1"/>
  <c r="W8"/>
  <c r="O8"/>
  <c r="M8"/>
  <c r="K8"/>
  <c r="E8"/>
  <c r="U8" s="1"/>
  <c r="H8" l="1"/>
  <c r="S8" s="1"/>
  <c r="T8"/>
  <c r="Q8" l="1"/>
  <c r="AD8" s="1"/>
  <c r="AE8" s="1"/>
</calcChain>
</file>

<file path=xl/sharedStrings.xml><?xml version="1.0" encoding="utf-8"?>
<sst xmlns="http://schemas.openxmlformats.org/spreadsheetml/2006/main" count="108" uniqueCount="82">
  <si>
    <t>ежемесячный фонд обязательных надбавок</t>
  </si>
  <si>
    <t>Фонд дополнительных надбавок (РК)</t>
  </si>
  <si>
    <t>Ежемесячный Фонд на районное регулирование в расчете на списочную численность</t>
  </si>
  <si>
    <t xml:space="preserve">ежемесячный фонд на постоянные выплаты </t>
  </si>
  <si>
    <t>Фонд дополнительных надбавок (РК не начисляется)</t>
  </si>
  <si>
    <t>Районный Коэффициент</t>
  </si>
  <si>
    <t>Надбавка за службу в отдаленной местности</t>
  </si>
  <si>
    <t>ежемесячная надбавка военослужащим, имеющим высшее юридическое образование и змещающи воинские должости юридич\еской специальности</t>
  </si>
  <si>
    <t>дополнительная ежемесячная вылплата военнослужащим из числа детей сирот и детей, оставшихся без попечения родителей</t>
  </si>
  <si>
    <t>%</t>
  </si>
  <si>
    <t>Сумма</t>
  </si>
  <si>
    <t xml:space="preserve"> - </t>
  </si>
  <si>
    <t xml:space="preserve">Категория сотрудников </t>
  </si>
  <si>
    <t>Должностной оклад</t>
  </si>
  <si>
    <t xml:space="preserve"> Оклад по специальному званию </t>
  </si>
  <si>
    <t xml:space="preserve">Всего  месячный фонд  ОДС </t>
  </si>
  <si>
    <t>ежемесячная надбавка к должностному окладу за особые условия службы в размере до 100% ДО</t>
  </si>
  <si>
    <t xml:space="preserve">ежемесячная надбавка к должностному окладу за работу со сведениями, составляющими государственную тайну в размере до 65% ДО
</t>
  </si>
  <si>
    <t xml:space="preserve">ежемесячная надбавка к должностному окладу за квалификационное звание в размерах 5%-30% ДО
</t>
  </si>
  <si>
    <t xml:space="preserve"> надбавка за выслугу лет к окладу денежного содержания в размерах при стаже службы (выслуге лет) 10%-40% ДС
</t>
  </si>
  <si>
    <t xml:space="preserve">премия за добросовестное выполнение служебных обязанностей (3 ОДС/12)
</t>
  </si>
  <si>
    <t>ежемесячная надбавка к должностному окладу за выполнение задач, непосредственно связанных с риском для жизни и здоровья в мирное время в размере до 100% ДО</t>
  </si>
  <si>
    <t xml:space="preserve">ежемесячная надбавка за особые достижения в службе в размере до 100% должностного оклада
</t>
  </si>
  <si>
    <t>Специальное звание</t>
  </si>
  <si>
    <t>ДЕНЕЖНОЕ СОДЕРЖАНИЕ в месяц (руб)</t>
  </si>
  <si>
    <t>ежегодная материальная помощь устанавливается
 (среднемесячное, 1ОДС/12)</t>
  </si>
  <si>
    <t>Капитан</t>
  </si>
  <si>
    <t>Выплата с учетом НДС (руб)</t>
  </si>
  <si>
    <t xml:space="preserve">Генерал-лейтенант </t>
  </si>
  <si>
    <t xml:space="preserve">Генерал-майор </t>
  </si>
  <si>
    <t xml:space="preserve">Полковник </t>
  </si>
  <si>
    <t xml:space="preserve">Подполковник </t>
  </si>
  <si>
    <t xml:space="preserve">Майор </t>
  </si>
  <si>
    <t>Старший лейтенант</t>
  </si>
  <si>
    <t>Лейтенант</t>
  </si>
  <si>
    <t xml:space="preserve">Младший лейтенант </t>
  </si>
  <si>
    <t>Старший прапорщик</t>
  </si>
  <si>
    <t xml:space="preserve">Прапорщик </t>
  </si>
  <si>
    <t xml:space="preserve">Старшина </t>
  </si>
  <si>
    <t xml:space="preserve">Старший сержант </t>
  </si>
  <si>
    <t xml:space="preserve">Сержант </t>
  </si>
  <si>
    <t xml:space="preserve">Младший сержант </t>
  </si>
  <si>
    <t xml:space="preserve">Ефрейтор </t>
  </si>
  <si>
    <t xml:space="preserve">Рядовой </t>
  </si>
  <si>
    <t>Оклад (руб)</t>
  </si>
  <si>
    <t>Воинское  звание</t>
  </si>
  <si>
    <t>Оклады по званиям</t>
  </si>
  <si>
    <t>Начальник главного управления МЧС России по субъекту Российской Федерации с численностью населения свыше 2,5 млн. человек</t>
  </si>
  <si>
    <t>Начальник главного управления МЧС России по субъекту Российской Федерации с численностью населения менее  2,5 млн. человек</t>
  </si>
  <si>
    <t>Начальник отделения в главном управлении</t>
  </si>
  <si>
    <t>Старший инспектор  в главном управлении</t>
  </si>
  <si>
    <t>Инспектор  в главном управлении</t>
  </si>
  <si>
    <t>Начальник отряда  1 разряда</t>
  </si>
  <si>
    <t>Начальник отряда 2-3-го разрядов</t>
  </si>
  <si>
    <t>Начальник пожарной части</t>
  </si>
  <si>
    <t>Начальник отделения</t>
  </si>
  <si>
    <t xml:space="preserve">Старший инспектор  </t>
  </si>
  <si>
    <t xml:space="preserve">Инспектор </t>
  </si>
  <si>
    <t xml:space="preserve">Командир отделения,  младший инспектор   </t>
  </si>
  <si>
    <t xml:space="preserve">Старший пожарный </t>
  </si>
  <si>
    <t xml:space="preserve">Пожарный </t>
  </si>
  <si>
    <t>Название типовой должности</t>
  </si>
  <si>
    <t>Оклад (рублей)</t>
  </si>
  <si>
    <t>Оклады по типовым должностям</t>
  </si>
  <si>
    <t>от 2 до 5 лет</t>
  </si>
  <si>
    <t>от 5 до 10 лет</t>
  </si>
  <si>
    <t>от 10 до 15 лет</t>
  </si>
  <si>
    <t>от 15 до 20 лет</t>
  </si>
  <si>
    <t>от 20 до 25 лет</t>
  </si>
  <si>
    <t>25 лет и более</t>
  </si>
  <si>
    <t>менее 2 лет</t>
  </si>
  <si>
    <t>Выслуга лет</t>
  </si>
  <si>
    <t>Процентный показатель</t>
  </si>
  <si>
    <t>Стаж</t>
  </si>
  <si>
    <t>Класс</t>
  </si>
  <si>
    <t>Квалификационное звание</t>
  </si>
  <si>
    <t>3-й класс</t>
  </si>
  <si>
    <t>2-й класс</t>
  </si>
  <si>
    <t>1-й класс</t>
  </si>
  <si>
    <t>Мастер</t>
  </si>
  <si>
    <t>нет класса</t>
  </si>
  <si>
    <t>Расчет денежного довольствия военнослужащих и сотрудников ФПС с 1 января 2013г.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</si>
</sst>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180" formatCode="#,##0.00&quot;р.&quot;"/>
    <numFmt numFmtId="183" formatCode="0.0"/>
    <numFmt numFmtId="191" formatCode="_-* #,##0.0&quot;р.&quot;_-;\-* #,##0.0&quot;р.&quot;_-;_-* &quot;-&quot;?&quot;р.&quot;_-;_-@_-"/>
  </numFmts>
  <fonts count="12">
    <font>
      <sz val="10"/>
      <name val="Arial"/>
    </font>
    <font>
      <sz val="10"/>
      <name val="Arial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4" fillId="0" borderId="0" xfId="0" applyNumberFormat="1" applyFont="1" applyBorder="1" applyAlignment="1"/>
    <xf numFmtId="0" fontId="6" fillId="0" borderId="0" xfId="0" applyFont="1" applyBorder="1"/>
    <xf numFmtId="0" fontId="7" fillId="0" borderId="0" xfId="0" applyFont="1" applyBorder="1" applyAlignment="1"/>
    <xf numFmtId="49" fontId="6" fillId="0" borderId="0" xfId="0" applyNumberFormat="1" applyFont="1" applyBorder="1"/>
    <xf numFmtId="0" fontId="6" fillId="0" borderId="0" xfId="0" applyFont="1" applyFill="1" applyBorder="1"/>
    <xf numFmtId="183" fontId="6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quotePrefix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91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justify" vertical="top" wrapText="1" readingOrder="1"/>
    </xf>
    <xf numFmtId="3" fontId="10" fillId="3" borderId="12" xfId="0" applyNumberFormat="1" applyFont="1" applyFill="1" applyBorder="1" applyAlignment="1">
      <alignment horizontal="center" vertical="top" wrapText="1" readingOrder="1"/>
    </xf>
    <xf numFmtId="0" fontId="10" fillId="3" borderId="7" xfId="0" applyFont="1" applyFill="1" applyBorder="1" applyAlignment="1">
      <alignment horizontal="justify" vertical="top" wrapText="1" readingOrder="1"/>
    </xf>
    <xf numFmtId="3" fontId="10" fillId="3" borderId="7" xfId="0" applyNumberFormat="1" applyFont="1" applyFill="1" applyBorder="1" applyAlignment="1">
      <alignment horizontal="center" vertical="top" wrapText="1" readingOrder="1"/>
    </xf>
    <xf numFmtId="0" fontId="10" fillId="3" borderId="7" xfId="0" applyFont="1" applyFill="1" applyBorder="1" applyAlignment="1">
      <alignment horizontal="left" vertical="top" wrapText="1" readingOrder="1"/>
    </xf>
    <xf numFmtId="0" fontId="10" fillId="3" borderId="8" xfId="0" applyFont="1" applyFill="1" applyBorder="1" applyAlignment="1">
      <alignment horizontal="left" vertical="top" wrapText="1" readingOrder="1"/>
    </xf>
    <xf numFmtId="3" fontId="10" fillId="3" borderId="8" xfId="0" applyNumberFormat="1" applyFont="1" applyFill="1" applyBorder="1" applyAlignment="1">
      <alignment horizontal="center" vertical="top" wrapText="1" readingOrder="1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3" borderId="6" xfId="0" applyFont="1" applyFill="1" applyBorder="1" applyAlignment="1">
      <alignment horizontal="left" vertical="top" wrapText="1" readingOrder="1"/>
    </xf>
    <xf numFmtId="42" fontId="10" fillId="3" borderId="6" xfId="0" applyNumberFormat="1" applyFont="1" applyFill="1" applyBorder="1" applyAlignment="1">
      <alignment horizontal="center" vertical="top" wrapText="1" readingOrder="1"/>
    </xf>
    <xf numFmtId="42" fontId="10" fillId="3" borderId="7" xfId="0" applyNumberFormat="1" applyFont="1" applyFill="1" applyBorder="1" applyAlignment="1">
      <alignment horizontal="center" vertical="top" wrapText="1" readingOrder="1"/>
    </xf>
    <xf numFmtId="42" fontId="10" fillId="3" borderId="8" xfId="0" applyNumberFormat="1" applyFont="1" applyFill="1" applyBorder="1" applyAlignment="1">
      <alignment horizontal="center" vertical="top" wrapText="1" readingOrder="1"/>
    </xf>
    <xf numFmtId="0" fontId="9" fillId="4" borderId="13" xfId="0" applyFont="1" applyFill="1" applyBorder="1"/>
    <xf numFmtId="0" fontId="0" fillId="4" borderId="7" xfId="0" applyFill="1" applyBorder="1"/>
    <xf numFmtId="0" fontId="9" fillId="4" borderId="7" xfId="0" applyFont="1" applyFill="1" applyBorder="1"/>
    <xf numFmtId="0" fontId="9" fillId="4" borderId="8" xfId="0" applyFont="1" applyFill="1" applyBorder="1"/>
    <xf numFmtId="0" fontId="9" fillId="2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/>
    </xf>
    <xf numFmtId="10" fontId="0" fillId="4" borderId="13" xfId="0" applyNumberFormat="1" applyFill="1" applyBorder="1" applyAlignment="1">
      <alignment horizontal="center"/>
    </xf>
    <xf numFmtId="10" fontId="0" fillId="4" borderId="7" xfId="0" applyNumberFormat="1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9" fontId="9" fillId="4" borderId="12" xfId="1" applyFont="1" applyFill="1" applyBorder="1" applyAlignment="1">
      <alignment horizontal="center"/>
    </xf>
    <xf numFmtId="9" fontId="0" fillId="4" borderId="13" xfId="1" applyFont="1" applyFill="1" applyBorder="1" applyAlignment="1">
      <alignment horizontal="center"/>
    </xf>
    <xf numFmtId="9" fontId="0" fillId="4" borderId="7" xfId="1" applyFont="1" applyFill="1" applyBorder="1" applyAlignment="1">
      <alignment horizontal="center"/>
    </xf>
    <xf numFmtId="9" fontId="0" fillId="4" borderId="8" xfId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80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0"/>
  <sheetViews>
    <sheetView tabSelected="1" zoomScale="70" zoomScaleNormal="70" workbookViewId="0">
      <pane xSplit="1" ySplit="7" topLeftCell="B8" activePane="bottomRight" state="frozenSplit"/>
      <selection pane="topRight" activeCell="B1" sqref="B1"/>
      <selection pane="bottomLeft" activeCell="A9" sqref="A9"/>
      <selection pane="bottomRight" activeCell="U8" sqref="U8"/>
    </sheetView>
  </sheetViews>
  <sheetFormatPr defaultRowHeight="11.25"/>
  <cols>
    <col min="1" max="1" width="21.5703125" style="9" customWidth="1"/>
    <col min="2" max="2" width="19.5703125" style="9" customWidth="1"/>
    <col min="3" max="3" width="13.85546875" style="7" customWidth="1"/>
    <col min="4" max="4" width="14.42578125" style="7" customWidth="1"/>
    <col min="5" max="5" width="13.140625" style="7" customWidth="1"/>
    <col min="6" max="6" width="16" style="7" customWidth="1"/>
    <col min="7" max="7" width="10" style="7" customWidth="1"/>
    <col min="8" max="9" width="13.140625" style="7" customWidth="1"/>
    <col min="10" max="10" width="7.85546875" style="7" customWidth="1"/>
    <col min="11" max="11" width="11.7109375" style="7" customWidth="1"/>
    <col min="12" max="12" width="8.7109375" style="7" customWidth="1"/>
    <col min="13" max="13" width="11.28515625" style="7" customWidth="1"/>
    <col min="14" max="14" width="15.5703125" style="7" customWidth="1"/>
    <col min="15" max="15" width="12.7109375" style="10" customWidth="1"/>
    <col min="16" max="16" width="10.140625" style="10" customWidth="1"/>
    <col min="17" max="17" width="13.42578125" style="7" customWidth="1"/>
    <col min="18" max="18" width="10.140625" style="7" bestFit="1" customWidth="1"/>
    <col min="19" max="19" width="12.85546875" style="7" customWidth="1"/>
    <col min="20" max="20" width="14.140625" style="10" customWidth="1"/>
    <col min="21" max="21" width="12.5703125" style="7" customWidth="1"/>
    <col min="22" max="22" width="11.5703125" style="7" customWidth="1"/>
    <col min="23" max="23" width="16" style="10" customWidth="1"/>
    <col min="24" max="24" width="10.140625" style="10" customWidth="1"/>
    <col min="25" max="25" width="14.28515625" style="10" customWidth="1"/>
    <col min="26" max="29" width="10.140625" style="10" hidden="1" customWidth="1"/>
    <col min="30" max="30" width="18.140625" style="10" customWidth="1"/>
    <col min="31" max="31" width="16.28515625" style="7" customWidth="1"/>
    <col min="32" max="16384" width="9.140625" style="7"/>
  </cols>
  <sheetData>
    <row r="1" spans="1:44" s="1" customFormat="1" ht="12.75">
      <c r="A1" s="2"/>
      <c r="B1" s="2"/>
      <c r="AC1" s="18"/>
      <c r="AD1" s="19"/>
    </row>
    <row r="2" spans="1:44" s="1" customFormat="1" ht="12.75">
      <c r="A2" s="13"/>
      <c r="B2" s="13"/>
      <c r="C2" s="13"/>
      <c r="D2" s="20" t="s">
        <v>81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3"/>
      <c r="V2" s="13"/>
      <c r="W2" s="13"/>
      <c r="X2" s="13"/>
      <c r="Y2" s="13"/>
      <c r="Z2" s="13"/>
      <c r="AA2" s="13"/>
      <c r="AB2" s="13"/>
      <c r="AC2" s="13"/>
      <c r="AD2" s="1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4" s="4" customFormat="1" ht="12.7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8" customFormat="1" ht="30" customHeight="1">
      <c r="A5" s="54" t="s">
        <v>12</v>
      </c>
      <c r="B5" s="54" t="s">
        <v>23</v>
      </c>
      <c r="C5" s="55" t="s">
        <v>13</v>
      </c>
      <c r="D5" s="55" t="s">
        <v>14</v>
      </c>
      <c r="E5" s="55" t="s">
        <v>15</v>
      </c>
      <c r="F5" s="56"/>
      <c r="G5" s="55" t="s">
        <v>0</v>
      </c>
      <c r="H5" s="55"/>
      <c r="I5" s="55"/>
      <c r="J5" s="55"/>
      <c r="K5" s="55"/>
      <c r="L5" s="55"/>
      <c r="M5" s="55"/>
      <c r="N5" s="55" t="s">
        <v>1</v>
      </c>
      <c r="O5" s="55"/>
      <c r="P5" s="55" t="s">
        <v>2</v>
      </c>
      <c r="Q5" s="55"/>
      <c r="R5" s="55"/>
      <c r="S5" s="55"/>
      <c r="T5" s="55" t="s">
        <v>3</v>
      </c>
      <c r="U5" s="55"/>
      <c r="V5" s="55" t="s">
        <v>4</v>
      </c>
      <c r="W5" s="55"/>
      <c r="X5" s="55"/>
      <c r="Y5" s="55"/>
      <c r="Z5" s="55"/>
      <c r="AA5" s="55"/>
      <c r="AB5" s="55"/>
      <c r="AC5" s="55"/>
      <c r="AD5" s="57" t="s">
        <v>24</v>
      </c>
      <c r="AE5" s="58" t="s">
        <v>27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62" customHeight="1">
      <c r="A6" s="54"/>
      <c r="B6" s="54"/>
      <c r="C6" s="55"/>
      <c r="D6" s="55"/>
      <c r="E6" s="55"/>
      <c r="F6" s="59" t="s">
        <v>19</v>
      </c>
      <c r="G6" s="60"/>
      <c r="H6" s="61"/>
      <c r="I6" s="59" t="s">
        <v>18</v>
      </c>
      <c r="J6" s="60"/>
      <c r="K6" s="61"/>
      <c r="L6" s="62" t="s">
        <v>17</v>
      </c>
      <c r="M6" s="62"/>
      <c r="N6" s="55" t="s">
        <v>16</v>
      </c>
      <c r="O6" s="55"/>
      <c r="P6" s="57" t="s">
        <v>5</v>
      </c>
      <c r="Q6" s="57"/>
      <c r="R6" s="55" t="s">
        <v>6</v>
      </c>
      <c r="S6" s="55"/>
      <c r="T6" s="56" t="s">
        <v>20</v>
      </c>
      <c r="U6" s="56" t="s">
        <v>25</v>
      </c>
      <c r="V6" s="55" t="s">
        <v>21</v>
      </c>
      <c r="W6" s="55"/>
      <c r="X6" s="55" t="s">
        <v>22</v>
      </c>
      <c r="Y6" s="55"/>
      <c r="Z6" s="55" t="s">
        <v>7</v>
      </c>
      <c r="AA6" s="55"/>
      <c r="AB6" s="55" t="s">
        <v>8</v>
      </c>
      <c r="AC6" s="55"/>
      <c r="AD6" s="57"/>
      <c r="AE6" s="63"/>
    </row>
    <row r="7" spans="1:44" ht="18.75" customHeight="1">
      <c r="A7" s="54"/>
      <c r="B7" s="54"/>
      <c r="C7" s="55"/>
      <c r="D7" s="55"/>
      <c r="E7" s="55"/>
      <c r="F7" s="56" t="s">
        <v>73</v>
      </c>
      <c r="G7" s="64" t="s">
        <v>9</v>
      </c>
      <c r="H7" s="64" t="s">
        <v>10</v>
      </c>
      <c r="I7" s="64" t="s">
        <v>74</v>
      </c>
      <c r="J7" s="64" t="s">
        <v>9</v>
      </c>
      <c r="K7" s="64" t="s">
        <v>10</v>
      </c>
      <c r="L7" s="64" t="s">
        <v>9</v>
      </c>
      <c r="M7" s="64" t="s">
        <v>10</v>
      </c>
      <c r="N7" s="56" t="s">
        <v>9</v>
      </c>
      <c r="O7" s="64" t="s">
        <v>10</v>
      </c>
      <c r="P7" s="56" t="s">
        <v>9</v>
      </c>
      <c r="Q7" s="64" t="s">
        <v>10</v>
      </c>
      <c r="R7" s="56" t="s">
        <v>9</v>
      </c>
      <c r="S7" s="64" t="s">
        <v>10</v>
      </c>
      <c r="T7" s="64" t="s">
        <v>10</v>
      </c>
      <c r="U7" s="64" t="s">
        <v>10</v>
      </c>
      <c r="V7" s="56" t="s">
        <v>9</v>
      </c>
      <c r="W7" s="64" t="s">
        <v>10</v>
      </c>
      <c r="X7" s="56" t="s">
        <v>9</v>
      </c>
      <c r="Y7" s="64" t="s">
        <v>10</v>
      </c>
      <c r="Z7" s="56" t="s">
        <v>9</v>
      </c>
      <c r="AA7" s="64" t="s">
        <v>10</v>
      </c>
      <c r="AB7" s="56" t="s">
        <v>9</v>
      </c>
      <c r="AC7" s="64" t="s">
        <v>10</v>
      </c>
      <c r="AD7" s="57"/>
      <c r="AE7" s="65"/>
    </row>
    <row r="8" spans="1:44" ht="112.5" customHeight="1">
      <c r="A8" s="14" t="s">
        <v>59</v>
      </c>
      <c r="B8" s="15" t="s">
        <v>40</v>
      </c>
      <c r="C8" s="21">
        <f ca="1">OFFSET( ДолжностьОклад,MATCH(A8,OFFSET(ДолжностьНазвание,1,0):OFFSET(ДолжностьНазвание,17,0),0),0)</f>
        <v>9500</v>
      </c>
      <c r="D8" s="21">
        <f ca="1">OFFSET( ЗваниеОклад,MATCH(B8,OFFSET(ЗваниеНазв,1,0):OFFSET(ЗваниеНазв,17,0),0),0)</f>
        <v>6500</v>
      </c>
      <c r="E8" s="21">
        <f t="shared" ref="E8" ca="1" si="0">D8+C8</f>
        <v>16000</v>
      </c>
      <c r="F8" s="21" t="s">
        <v>64</v>
      </c>
      <c r="G8" s="16">
        <f ca="1">OFFSET( ПроцПоказатель,MATCH(F8,OFFSET(ВыслугаЛет,1,0):OFFSET(ВыслугаЛет,7,0),0),0)</f>
        <v>0.1</v>
      </c>
      <c r="H8" s="21">
        <f t="shared" ref="H8" ca="1" si="1">E8*G8</f>
        <v>1600</v>
      </c>
      <c r="I8" s="21" t="s">
        <v>76</v>
      </c>
      <c r="J8" s="16">
        <f ca="1">OFFSET( ПроцПокЗван,MATCH(I8,OFFSET(КвалифЗван,1,0):OFFSET(КвалифЗван,5,0),0),0)</f>
        <v>0.05</v>
      </c>
      <c r="K8" s="21">
        <f t="shared" ref="K8" ca="1" si="2">C8*J8</f>
        <v>475</v>
      </c>
      <c r="L8" s="16">
        <v>0</v>
      </c>
      <c r="M8" s="21">
        <f t="shared" ref="M8" ca="1" si="3">C8*L8</f>
        <v>0</v>
      </c>
      <c r="N8" s="16">
        <v>0</v>
      </c>
      <c r="O8" s="21">
        <f ca="1">C8*N8</f>
        <v>0</v>
      </c>
      <c r="P8" s="16">
        <v>0.2</v>
      </c>
      <c r="Q8" s="21">
        <f t="shared" ref="Q8" ca="1" si="4">(E8+H8+K8+M8)*P8</f>
        <v>3615</v>
      </c>
      <c r="R8" s="16">
        <v>0</v>
      </c>
      <c r="S8" s="21">
        <f t="shared" ref="S8" ca="1" si="5">(C8+D8+H8+M8+K8)*R8</f>
        <v>0</v>
      </c>
      <c r="T8" s="21">
        <f t="shared" ref="T8" ca="1" si="6">E8*0.25</f>
        <v>4000</v>
      </c>
      <c r="U8" s="21">
        <f t="shared" ref="U8" ca="1" si="7">E8/12</f>
        <v>1333.3333333333333</v>
      </c>
      <c r="V8" s="16">
        <v>0</v>
      </c>
      <c r="W8" s="22">
        <f ca="1">C8*V8</f>
        <v>0</v>
      </c>
      <c r="X8" s="16">
        <v>0</v>
      </c>
      <c r="Y8" s="22">
        <f ca="1">C8*X8</f>
        <v>0</v>
      </c>
      <c r="Z8" s="17">
        <v>0</v>
      </c>
      <c r="AA8" s="17" t="s">
        <v>11</v>
      </c>
      <c r="AB8" s="17">
        <v>0</v>
      </c>
      <c r="AC8" s="17" t="s">
        <v>11</v>
      </c>
      <c r="AD8" s="22">
        <f ca="1">E8+H8+K8+M8+Q8+S8+T8+U8+O8+W8+Y8</f>
        <v>27023.333333333332</v>
      </c>
      <c r="AE8" s="22">
        <f t="shared" ref="AE8" ca="1" si="8">AD8*0.87</f>
        <v>23510.3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>
      <c r="N9" s="10"/>
      <c r="P9" s="7"/>
      <c r="S9" s="10"/>
      <c r="T9" s="7"/>
      <c r="V9" s="10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>
      <c r="N10" s="10"/>
      <c r="P10" s="7"/>
      <c r="S10" s="10"/>
      <c r="T10" s="7"/>
      <c r="V10" s="1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>
      <c r="N11" s="10"/>
      <c r="P11" s="7"/>
      <c r="S11" s="10"/>
      <c r="T11" s="7"/>
      <c r="V11" s="10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>
      <c r="N12" s="10"/>
      <c r="P12" s="7"/>
      <c r="S12" s="10"/>
      <c r="T12" s="7"/>
      <c r="V12" s="1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>
      <c r="N13" s="10"/>
      <c r="P13" s="7"/>
      <c r="S13" s="10"/>
      <c r="T13" s="7"/>
      <c r="V13" s="10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>
      <c r="N14" s="10"/>
      <c r="P14" s="7"/>
      <c r="S14" s="10"/>
      <c r="T14" s="7"/>
      <c r="V14" s="10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>
      <c r="N15" s="10"/>
      <c r="P15" s="7"/>
      <c r="S15" s="10"/>
      <c r="T15" s="7"/>
      <c r="V15" s="1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>
      <c r="N16" s="10"/>
      <c r="P16" s="7"/>
      <c r="S16" s="10"/>
      <c r="T16" s="7"/>
      <c r="V16" s="10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4:44">
      <c r="N17" s="10"/>
      <c r="P17" s="7"/>
      <c r="S17" s="10"/>
      <c r="T17" s="7"/>
      <c r="V17" s="10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4:44">
      <c r="N18" s="10"/>
      <c r="P18" s="7"/>
      <c r="S18" s="10"/>
      <c r="T18" s="7"/>
      <c r="V18" s="10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4:44">
      <c r="N19" s="10"/>
      <c r="P19" s="7"/>
      <c r="S19" s="10"/>
      <c r="T19" s="7"/>
      <c r="V19" s="1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4:44">
      <c r="N20" s="10"/>
      <c r="P20" s="7"/>
      <c r="S20" s="10"/>
      <c r="T20" s="7"/>
      <c r="V20" s="10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4:44">
      <c r="N21" s="10"/>
      <c r="P21" s="7"/>
      <c r="S21" s="10"/>
      <c r="T21" s="7"/>
      <c r="V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4:44">
      <c r="N22" s="10"/>
      <c r="P22" s="7"/>
      <c r="S22" s="10"/>
      <c r="T22" s="7"/>
      <c r="V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4:44">
      <c r="N23" s="10"/>
      <c r="P23" s="7"/>
      <c r="S23" s="10"/>
      <c r="T23" s="7"/>
      <c r="V23" s="1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4:44">
      <c r="N24" s="10"/>
      <c r="P24" s="7"/>
      <c r="S24" s="10"/>
      <c r="T24" s="7"/>
      <c r="V24" s="1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4:44">
      <c r="N25" s="10"/>
      <c r="P25" s="7"/>
      <c r="S25" s="10"/>
      <c r="T25" s="7"/>
      <c r="V25" s="10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4:44">
      <c r="N26" s="10"/>
      <c r="P26" s="7"/>
      <c r="S26" s="10"/>
      <c r="T26" s="7"/>
      <c r="V26" s="10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4:44">
      <c r="N27" s="10"/>
      <c r="P27" s="7"/>
      <c r="S27" s="10"/>
      <c r="T27" s="7"/>
      <c r="V27" s="10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4:44">
      <c r="N28" s="10"/>
      <c r="P28" s="7"/>
      <c r="S28" s="10"/>
      <c r="T28" s="7"/>
      <c r="V28" s="1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4:44">
      <c r="N29" s="10"/>
      <c r="P29" s="7"/>
      <c r="S29" s="10"/>
      <c r="T29" s="7"/>
      <c r="V29" s="1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4:44">
      <c r="N30" s="10"/>
      <c r="P30" s="7"/>
      <c r="S30" s="10"/>
      <c r="T30" s="7"/>
      <c r="V30" s="1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4:44">
      <c r="N31" s="10"/>
      <c r="P31" s="7"/>
      <c r="S31" s="10"/>
      <c r="T31" s="7"/>
      <c r="V31" s="1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4:44">
      <c r="N32" s="10"/>
      <c r="P32" s="7"/>
      <c r="S32" s="10"/>
      <c r="T32" s="7"/>
      <c r="V32" s="1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2" thickBot="1">
      <c r="N33" s="10"/>
      <c r="P33" s="7"/>
      <c r="S33" s="10"/>
      <c r="T33" s="7"/>
      <c r="V33" s="10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4.25" thickTop="1" thickBot="1">
      <c r="A34" s="34" t="s">
        <v>46</v>
      </c>
      <c r="B34" s="35"/>
      <c r="N34" s="10"/>
      <c r="P34" s="7"/>
      <c r="S34" s="10"/>
      <c r="T34" s="7"/>
      <c r="V34" s="10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2.5" customHeight="1" thickTop="1" thickBot="1">
      <c r="A35" s="36" t="s">
        <v>45</v>
      </c>
      <c r="B35" s="36" t="s">
        <v>44</v>
      </c>
      <c r="N35" s="10"/>
      <c r="P35" s="7"/>
      <c r="S35" s="10"/>
      <c r="T35" s="7"/>
      <c r="V35" s="10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31.5" customHeight="1" thickTop="1">
      <c r="A36" s="37" t="s">
        <v>28</v>
      </c>
      <c r="B36" s="38">
        <v>22000</v>
      </c>
      <c r="N36" s="10"/>
      <c r="P36" s="7"/>
      <c r="S36" s="10"/>
      <c r="T36" s="7"/>
      <c r="V36" s="10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2.75">
      <c r="A37" s="31" t="s">
        <v>29</v>
      </c>
      <c r="B37" s="39">
        <v>20000</v>
      </c>
      <c r="N37" s="10"/>
      <c r="P37" s="7"/>
      <c r="S37" s="10"/>
      <c r="T37" s="7"/>
      <c r="V37" s="10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2.75">
      <c r="A38" s="31" t="s">
        <v>30</v>
      </c>
      <c r="B38" s="39">
        <v>13000</v>
      </c>
      <c r="N38" s="10"/>
      <c r="P38" s="7"/>
      <c r="S38" s="10"/>
      <c r="T38" s="7"/>
      <c r="V38" s="10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2.75">
      <c r="A39" s="31" t="s">
        <v>31</v>
      </c>
      <c r="B39" s="39">
        <v>12000</v>
      </c>
      <c r="N39" s="10"/>
      <c r="P39" s="7"/>
      <c r="S39" s="10"/>
      <c r="T39" s="7"/>
      <c r="V39" s="10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2.75">
      <c r="A40" s="31" t="s">
        <v>32</v>
      </c>
      <c r="B40" s="39">
        <v>11500</v>
      </c>
      <c r="N40" s="10"/>
      <c r="P40" s="7"/>
      <c r="S40" s="10"/>
      <c r="T40" s="7"/>
      <c r="V40" s="10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2.75">
      <c r="A41" s="31" t="s">
        <v>26</v>
      </c>
      <c r="B41" s="39">
        <v>11000</v>
      </c>
      <c r="N41" s="10"/>
      <c r="P41" s="7"/>
      <c r="S41" s="10"/>
      <c r="T41" s="7"/>
      <c r="V41" s="10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2.75">
      <c r="A42" s="31" t="s">
        <v>33</v>
      </c>
      <c r="B42" s="39">
        <v>10500</v>
      </c>
      <c r="N42" s="10"/>
      <c r="P42" s="7"/>
      <c r="S42" s="10"/>
      <c r="T42" s="7"/>
      <c r="V42" s="10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2.75">
      <c r="A43" s="31" t="s">
        <v>34</v>
      </c>
      <c r="B43" s="39">
        <v>10000</v>
      </c>
      <c r="N43" s="10"/>
      <c r="P43" s="7"/>
      <c r="S43" s="10"/>
      <c r="T43" s="7"/>
      <c r="V43" s="10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2.75">
      <c r="A44" s="31" t="s">
        <v>35</v>
      </c>
      <c r="B44" s="39">
        <v>9500</v>
      </c>
      <c r="N44" s="10"/>
      <c r="P44" s="7"/>
      <c r="S44" s="10"/>
      <c r="T44" s="7"/>
      <c r="V44" s="10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2.75">
      <c r="A45" s="31" t="s">
        <v>36</v>
      </c>
      <c r="B45" s="39">
        <v>8500</v>
      </c>
      <c r="N45" s="10"/>
      <c r="P45" s="7"/>
      <c r="S45" s="10"/>
      <c r="T45" s="7"/>
      <c r="V45" s="10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2.75">
      <c r="A46" s="31" t="s">
        <v>37</v>
      </c>
      <c r="B46" s="39">
        <v>8000</v>
      </c>
      <c r="N46" s="10"/>
      <c r="P46" s="7"/>
      <c r="S46" s="10"/>
      <c r="T46" s="7"/>
      <c r="V46" s="10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2.75">
      <c r="A47" s="31" t="s">
        <v>38</v>
      </c>
      <c r="B47" s="39">
        <v>7500</v>
      </c>
      <c r="N47" s="10"/>
      <c r="P47" s="7"/>
      <c r="S47" s="10"/>
      <c r="T47" s="7"/>
      <c r="V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2.75">
      <c r="A48" s="31" t="s">
        <v>39</v>
      </c>
      <c r="B48" s="39">
        <v>7000</v>
      </c>
      <c r="N48" s="10"/>
      <c r="P48" s="7"/>
      <c r="S48" s="10"/>
      <c r="T48" s="7"/>
      <c r="V48" s="10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2.75">
      <c r="A49" s="31" t="s">
        <v>40</v>
      </c>
      <c r="B49" s="39">
        <v>6500</v>
      </c>
      <c r="N49" s="10"/>
      <c r="P49" s="7"/>
      <c r="S49" s="10"/>
      <c r="T49" s="7"/>
      <c r="V49" s="10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2.75">
      <c r="A50" s="31" t="s">
        <v>41</v>
      </c>
      <c r="B50" s="39">
        <v>6000</v>
      </c>
      <c r="N50" s="10"/>
      <c r="P50" s="7"/>
      <c r="S50" s="10"/>
      <c r="T50" s="7"/>
      <c r="V50" s="10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>
      <c r="A51" s="31" t="s">
        <v>42</v>
      </c>
      <c r="B51" s="39">
        <v>5500</v>
      </c>
      <c r="N51" s="10"/>
      <c r="P51" s="7"/>
      <c r="S51" s="10"/>
      <c r="T51" s="7"/>
      <c r="V51" s="1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thickBot="1">
      <c r="A52" s="32" t="s">
        <v>43</v>
      </c>
      <c r="B52" s="40">
        <v>5000</v>
      </c>
      <c r="N52" s="10"/>
      <c r="P52" s="7"/>
      <c r="S52" s="10"/>
      <c r="T52" s="7"/>
      <c r="V52" s="10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" thickTop="1">
      <c r="N53" s="10"/>
      <c r="P53" s="7"/>
      <c r="S53" s="10"/>
      <c r="T53" s="7"/>
      <c r="V53" s="10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>
      <c r="N54" s="10"/>
      <c r="P54" s="7"/>
      <c r="S54" s="10"/>
      <c r="T54" s="7"/>
      <c r="V54" s="10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>
      <c r="N55" s="10"/>
      <c r="P55" s="7"/>
      <c r="S55" s="10"/>
      <c r="T55" s="7"/>
      <c r="V55" s="10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>
      <c r="N56" s="10"/>
      <c r="P56" s="7"/>
      <c r="S56" s="10"/>
      <c r="T56" s="7"/>
      <c r="V56" s="10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" thickBot="1">
      <c r="N57" s="10"/>
      <c r="P57" s="7"/>
      <c r="S57" s="10"/>
      <c r="T57" s="7"/>
      <c r="V57" s="10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4.25" thickTop="1" thickBot="1">
      <c r="A58" s="24" t="s">
        <v>63</v>
      </c>
      <c r="B58" s="24"/>
      <c r="N58" s="10"/>
      <c r="P58" s="7"/>
      <c r="S58" s="10"/>
      <c r="T58" s="7"/>
      <c r="V58" s="10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33" customHeight="1" thickTop="1" thickBot="1">
      <c r="A59" s="25" t="s">
        <v>61</v>
      </c>
      <c r="B59" s="26" t="s">
        <v>62</v>
      </c>
      <c r="N59" s="10"/>
      <c r="P59" s="7"/>
      <c r="S59" s="10"/>
      <c r="T59" s="7"/>
      <c r="V59" s="10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90" thickTop="1">
      <c r="A60" s="27" t="s">
        <v>47</v>
      </c>
      <c r="B60" s="28">
        <v>33000</v>
      </c>
      <c r="N60" s="10"/>
      <c r="P60" s="7"/>
      <c r="S60" s="10"/>
      <c r="T60" s="7"/>
      <c r="V60" s="10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89.25">
      <c r="A61" s="29" t="s">
        <v>48</v>
      </c>
      <c r="B61" s="30">
        <v>30000</v>
      </c>
      <c r="N61" s="10"/>
      <c r="P61" s="7"/>
      <c r="S61" s="10"/>
      <c r="T61" s="7"/>
      <c r="V61" s="10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5.5">
      <c r="A62" s="29" t="s">
        <v>49</v>
      </c>
      <c r="B62" s="30">
        <v>17500</v>
      </c>
      <c r="N62" s="10"/>
      <c r="P62" s="7"/>
      <c r="S62" s="10"/>
      <c r="T62" s="7"/>
      <c r="V62" s="10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5.5">
      <c r="A63" s="29" t="s">
        <v>50</v>
      </c>
      <c r="B63" s="30">
        <v>16500</v>
      </c>
      <c r="N63" s="10"/>
      <c r="P63" s="7"/>
      <c r="S63" s="10"/>
      <c r="T63" s="7"/>
      <c r="V63" s="10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5.5">
      <c r="A64" s="29" t="s">
        <v>51</v>
      </c>
      <c r="B64" s="30">
        <v>15500</v>
      </c>
      <c r="N64" s="10"/>
      <c r="P64" s="7"/>
      <c r="S64" s="10"/>
      <c r="T64" s="7"/>
      <c r="V64" s="10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5.5">
      <c r="A65" s="29" t="s">
        <v>52</v>
      </c>
      <c r="B65" s="30">
        <v>24000</v>
      </c>
      <c r="N65" s="10"/>
      <c r="P65" s="7"/>
      <c r="S65" s="10"/>
      <c r="T65" s="7"/>
      <c r="V65" s="10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5.5">
      <c r="A66" s="29" t="s">
        <v>53</v>
      </c>
      <c r="B66" s="30">
        <v>21000</v>
      </c>
      <c r="N66" s="10"/>
      <c r="P66" s="7"/>
      <c r="S66" s="10"/>
      <c r="T66" s="7"/>
      <c r="V66" s="10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5.5">
      <c r="A67" s="29" t="s">
        <v>54</v>
      </c>
      <c r="B67" s="30">
        <v>19000</v>
      </c>
      <c r="N67" s="10"/>
      <c r="P67" s="7"/>
      <c r="S67" s="10"/>
      <c r="T67" s="7"/>
      <c r="V67" s="10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>
      <c r="A68" s="29" t="s">
        <v>55</v>
      </c>
      <c r="B68" s="30">
        <v>16500</v>
      </c>
      <c r="N68" s="10"/>
      <c r="P68" s="7"/>
      <c r="S68" s="10"/>
      <c r="T68" s="7"/>
      <c r="V68" s="10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>
      <c r="A69" s="29" t="s">
        <v>56</v>
      </c>
      <c r="B69" s="30">
        <v>15500</v>
      </c>
      <c r="N69" s="10"/>
      <c r="P69" s="7"/>
      <c r="S69" s="10"/>
      <c r="T69" s="7"/>
      <c r="V69" s="10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>
      <c r="A70" s="29" t="s">
        <v>57</v>
      </c>
      <c r="B70" s="30">
        <v>15000</v>
      </c>
      <c r="N70" s="10"/>
      <c r="P70" s="7"/>
      <c r="S70" s="10"/>
      <c r="T70" s="7"/>
      <c r="V70" s="10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5.5">
      <c r="A71" s="31" t="s">
        <v>58</v>
      </c>
      <c r="B71" s="30">
        <v>10000</v>
      </c>
      <c r="N71" s="10"/>
      <c r="P71" s="7"/>
      <c r="S71" s="10"/>
      <c r="T71" s="7"/>
      <c r="V71" s="10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>
      <c r="A72" s="31" t="s">
        <v>59</v>
      </c>
      <c r="B72" s="30">
        <v>9500</v>
      </c>
      <c r="N72" s="10"/>
      <c r="P72" s="7"/>
      <c r="S72" s="10"/>
      <c r="T72" s="7"/>
      <c r="V72" s="1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thickBot="1">
      <c r="A73" s="32" t="s">
        <v>60</v>
      </c>
      <c r="B73" s="33">
        <v>9000</v>
      </c>
      <c r="N73" s="10"/>
      <c r="P73" s="7"/>
      <c r="S73" s="10"/>
      <c r="T73" s="7"/>
      <c r="V73" s="10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" thickTop="1">
      <c r="N74" s="10"/>
      <c r="P74" s="7"/>
      <c r="S74" s="10"/>
      <c r="T74" s="7"/>
      <c r="V74" s="10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>
      <c r="N75" s="10"/>
      <c r="P75" s="7"/>
      <c r="S75" s="10"/>
      <c r="T75" s="7"/>
      <c r="V75" s="10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>
      <c r="N76" s="10"/>
      <c r="P76" s="7"/>
      <c r="S76" s="10"/>
      <c r="T76" s="7"/>
      <c r="V76" s="10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>
      <c r="N77" s="10"/>
      <c r="P77" s="7"/>
      <c r="S77" s="10"/>
      <c r="T77" s="7"/>
      <c r="V77" s="10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>
      <c r="N78" s="10"/>
      <c r="P78" s="7"/>
      <c r="S78" s="10"/>
      <c r="T78" s="7"/>
      <c r="V78" s="10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>
      <c r="N79" s="10"/>
      <c r="P79" s="7"/>
      <c r="S79" s="10"/>
      <c r="T79" s="7"/>
      <c r="V79" s="10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>
      <c r="N80" s="10"/>
      <c r="P80" s="7"/>
      <c r="S80" s="10"/>
      <c r="T80" s="7"/>
      <c r="V80" s="10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>
      <c r="N81" s="10"/>
      <c r="P81" s="7"/>
      <c r="S81" s="10"/>
      <c r="T81" s="7"/>
      <c r="V81" s="10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>
      <c r="N82" s="10"/>
      <c r="P82" s="7"/>
      <c r="S82" s="10"/>
      <c r="T82" s="7"/>
      <c r="V82" s="10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>
      <c r="N83" s="10"/>
      <c r="P83" s="7"/>
      <c r="S83" s="10"/>
      <c r="T83" s="7"/>
      <c r="V83" s="10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>
      <c r="N84" s="10"/>
      <c r="P84" s="7"/>
      <c r="S84" s="10"/>
      <c r="T84" s="7"/>
      <c r="V84" s="10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>
      <c r="N85" s="10"/>
      <c r="P85" s="7"/>
      <c r="S85" s="10"/>
      <c r="T85" s="7"/>
      <c r="V85" s="10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>
      <c r="N86" s="10"/>
      <c r="P86" s="7"/>
      <c r="S86" s="10"/>
      <c r="T86" s="7"/>
      <c r="V86" s="10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2" thickBot="1">
      <c r="N87" s="10"/>
      <c r="P87" s="7"/>
      <c r="S87" s="10"/>
      <c r="T87" s="7"/>
      <c r="V87" s="10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7" thickTop="1" thickBot="1">
      <c r="A88" s="23" t="s">
        <v>71</v>
      </c>
      <c r="B88" s="45" t="s">
        <v>72</v>
      </c>
      <c r="N88" s="10"/>
      <c r="P88" s="7"/>
      <c r="S88" s="10"/>
      <c r="T88" s="7"/>
      <c r="V88" s="10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thickTop="1">
      <c r="A89" s="41" t="s">
        <v>70</v>
      </c>
      <c r="B89" s="47">
        <v>0</v>
      </c>
      <c r="N89" s="10"/>
      <c r="P89" s="7"/>
      <c r="S89" s="10"/>
      <c r="T89" s="7"/>
      <c r="V89" s="10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2.75">
      <c r="A90" s="42" t="s">
        <v>64</v>
      </c>
      <c r="B90" s="48">
        <v>0.1</v>
      </c>
      <c r="N90" s="10"/>
      <c r="P90" s="7"/>
      <c r="S90" s="10"/>
      <c r="T90" s="7"/>
      <c r="V90" s="10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2.75">
      <c r="A91" s="43" t="s">
        <v>65</v>
      </c>
      <c r="B91" s="48">
        <v>0.15</v>
      </c>
      <c r="N91" s="10"/>
      <c r="P91" s="7"/>
      <c r="S91" s="10"/>
      <c r="T91" s="7"/>
      <c r="V91" s="10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2.75">
      <c r="A92" s="43" t="s">
        <v>66</v>
      </c>
      <c r="B92" s="48">
        <v>0.2</v>
      </c>
      <c r="N92" s="10"/>
      <c r="P92" s="7"/>
      <c r="S92" s="10"/>
      <c r="T92" s="7"/>
      <c r="V92" s="10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2.75">
      <c r="A93" s="43" t="s">
        <v>67</v>
      </c>
      <c r="B93" s="48">
        <v>0.25</v>
      </c>
      <c r="N93" s="10"/>
      <c r="P93" s="7"/>
      <c r="S93" s="10"/>
      <c r="T93" s="7"/>
      <c r="V93" s="10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2.75">
      <c r="A94" s="43" t="s">
        <v>68</v>
      </c>
      <c r="B94" s="48">
        <v>0.3</v>
      </c>
      <c r="N94" s="10"/>
      <c r="P94" s="7"/>
      <c r="S94" s="10"/>
      <c r="T94" s="7"/>
      <c r="V94" s="10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thickBot="1">
      <c r="A95" s="44" t="s">
        <v>69</v>
      </c>
      <c r="B95" s="49">
        <v>0.4</v>
      </c>
      <c r="N95" s="10"/>
      <c r="P95" s="7"/>
      <c r="S95" s="10"/>
      <c r="T95" s="7"/>
      <c r="V95" s="1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2" thickTop="1">
      <c r="N96" s="10"/>
      <c r="P96" s="7"/>
      <c r="S96" s="10"/>
      <c r="T96" s="7"/>
      <c r="V96" s="10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2" thickBot="1">
      <c r="N97" s="10"/>
      <c r="P97" s="7"/>
      <c r="S97" s="10"/>
      <c r="T97" s="7"/>
      <c r="V97" s="10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7" thickTop="1" thickBot="1">
      <c r="A98" s="45" t="s">
        <v>75</v>
      </c>
      <c r="B98" s="45" t="s">
        <v>72</v>
      </c>
      <c r="N98" s="10"/>
      <c r="P98" s="7"/>
      <c r="S98" s="10"/>
      <c r="T98" s="7"/>
      <c r="V98" s="10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thickTop="1">
      <c r="A99" s="46" t="s">
        <v>80</v>
      </c>
      <c r="B99" s="50">
        <v>0</v>
      </c>
      <c r="N99" s="10"/>
      <c r="P99" s="7"/>
      <c r="S99" s="10"/>
      <c r="T99" s="7"/>
      <c r="V99" s="10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2.75">
      <c r="A100" s="41" t="s">
        <v>76</v>
      </c>
      <c r="B100" s="51">
        <v>0.05</v>
      </c>
      <c r="N100" s="10"/>
      <c r="P100" s="7"/>
      <c r="S100" s="10"/>
      <c r="T100" s="7"/>
      <c r="V100" s="10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43" t="s">
        <v>77</v>
      </c>
      <c r="B101" s="52">
        <v>0.1</v>
      </c>
      <c r="N101" s="10"/>
      <c r="P101" s="7"/>
      <c r="S101" s="10"/>
      <c r="T101" s="7"/>
      <c r="V101" s="10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43" t="s">
        <v>78</v>
      </c>
      <c r="B102" s="52">
        <v>0.2</v>
      </c>
      <c r="N102" s="10"/>
      <c r="P102" s="7"/>
      <c r="S102" s="10"/>
      <c r="T102" s="7"/>
      <c r="V102" s="10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3.5" thickBot="1">
      <c r="A103" s="44" t="s">
        <v>79</v>
      </c>
      <c r="B103" s="53">
        <v>0.3</v>
      </c>
      <c r="N103" s="10"/>
      <c r="P103" s="7"/>
      <c r="S103" s="10"/>
      <c r="T103" s="7"/>
      <c r="V103" s="10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" thickTop="1">
      <c r="N104" s="10"/>
      <c r="P104" s="7"/>
      <c r="S104" s="10"/>
      <c r="T104" s="7"/>
      <c r="V104" s="10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>
      <c r="N105" s="10"/>
      <c r="P105" s="7"/>
      <c r="S105" s="10"/>
      <c r="T105" s="7"/>
      <c r="V105" s="10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>
      <c r="N106" s="10"/>
      <c r="P106" s="7"/>
      <c r="S106" s="10"/>
      <c r="T106" s="7"/>
      <c r="V106" s="10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>
      <c r="N107" s="10"/>
      <c r="P107" s="7"/>
      <c r="S107" s="10"/>
      <c r="T107" s="7"/>
      <c r="V107" s="10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>
      <c r="N108" s="10"/>
      <c r="P108" s="7"/>
      <c r="S108" s="10"/>
      <c r="T108" s="7"/>
      <c r="V108" s="10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>
      <c r="N109" s="10"/>
      <c r="P109" s="7"/>
      <c r="S109" s="10"/>
      <c r="T109" s="7"/>
      <c r="V109" s="10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>
      <c r="N110" s="10"/>
      <c r="P110" s="7"/>
      <c r="S110" s="10"/>
      <c r="T110" s="7"/>
      <c r="V110" s="10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>
      <c r="N111" s="10"/>
      <c r="P111" s="7"/>
      <c r="S111" s="10"/>
      <c r="T111" s="7"/>
      <c r="V111" s="10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>
      <c r="N112" s="10"/>
      <c r="P112" s="7"/>
      <c r="S112" s="10"/>
      <c r="T112" s="7"/>
      <c r="V112" s="10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4:44">
      <c r="N113" s="10"/>
      <c r="P113" s="7"/>
      <c r="S113" s="10"/>
      <c r="T113" s="7"/>
      <c r="V113" s="10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4:44">
      <c r="N114" s="10"/>
      <c r="P114" s="7"/>
      <c r="S114" s="10"/>
      <c r="T114" s="7"/>
      <c r="V114" s="10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4:44">
      <c r="N115" s="10"/>
      <c r="P115" s="7"/>
      <c r="S115" s="10"/>
      <c r="T115" s="7"/>
      <c r="V115" s="10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4:44">
      <c r="N116" s="10"/>
      <c r="P116" s="7"/>
      <c r="S116" s="10"/>
      <c r="T116" s="7"/>
      <c r="V116" s="10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4:44">
      <c r="N117" s="10"/>
      <c r="P117" s="7"/>
      <c r="S117" s="10"/>
      <c r="T117" s="7"/>
      <c r="V117" s="10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4:44">
      <c r="N118" s="10"/>
      <c r="P118" s="7"/>
      <c r="S118" s="10"/>
      <c r="T118" s="7"/>
      <c r="V118" s="10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4:44">
      <c r="N119" s="10"/>
      <c r="P119" s="7"/>
      <c r="S119" s="10"/>
      <c r="T119" s="7"/>
      <c r="V119" s="10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4:44">
      <c r="N120" s="10"/>
      <c r="P120" s="7"/>
      <c r="S120" s="10"/>
      <c r="T120" s="7"/>
      <c r="V120" s="10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4:44">
      <c r="N121" s="10"/>
      <c r="P121" s="7"/>
      <c r="S121" s="10"/>
      <c r="T121" s="7"/>
      <c r="V121" s="10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4:44">
      <c r="N122" s="10"/>
      <c r="P122" s="7"/>
      <c r="S122" s="10"/>
      <c r="T122" s="7"/>
      <c r="V122" s="10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4:44">
      <c r="N123" s="10"/>
      <c r="P123" s="7"/>
      <c r="S123" s="10"/>
      <c r="T123" s="7"/>
      <c r="V123" s="10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4:44">
      <c r="N124" s="10"/>
      <c r="P124" s="7"/>
      <c r="S124" s="10"/>
      <c r="T124" s="7"/>
      <c r="V124" s="10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4:44">
      <c r="N125" s="10"/>
      <c r="P125" s="7"/>
      <c r="S125" s="10"/>
      <c r="T125" s="7"/>
      <c r="V125" s="10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4:44">
      <c r="N126" s="10"/>
      <c r="P126" s="7"/>
      <c r="S126" s="10"/>
      <c r="T126" s="7"/>
      <c r="V126" s="10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4:44">
      <c r="N127" s="10"/>
      <c r="P127" s="7"/>
      <c r="S127" s="10"/>
      <c r="T127" s="7"/>
      <c r="V127" s="10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4:44">
      <c r="N128" s="10"/>
      <c r="P128" s="7"/>
      <c r="S128" s="10"/>
      <c r="T128" s="7"/>
      <c r="V128" s="10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4:44">
      <c r="N129" s="10"/>
      <c r="P129" s="7"/>
      <c r="S129" s="10"/>
      <c r="T129" s="7"/>
      <c r="V129" s="10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4:44">
      <c r="N130" s="10"/>
      <c r="P130" s="7"/>
      <c r="S130" s="10"/>
      <c r="T130" s="7"/>
      <c r="V130" s="10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4:44">
      <c r="N131" s="10"/>
      <c r="P131" s="7"/>
      <c r="S131" s="10"/>
      <c r="T131" s="7"/>
      <c r="V131" s="10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4:44">
      <c r="N132" s="10"/>
      <c r="P132" s="7"/>
      <c r="S132" s="10"/>
      <c r="T132" s="7"/>
      <c r="V132" s="10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4:44">
      <c r="N133" s="10"/>
      <c r="P133" s="7"/>
      <c r="S133" s="10"/>
      <c r="T133" s="7"/>
      <c r="V133" s="10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4:44">
      <c r="N134" s="10"/>
      <c r="P134" s="7"/>
      <c r="S134" s="10"/>
      <c r="T134" s="7"/>
      <c r="V134" s="10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4:44">
      <c r="N135" s="10"/>
      <c r="P135" s="7"/>
      <c r="S135" s="10"/>
      <c r="T135" s="7"/>
      <c r="V135" s="10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4:44">
      <c r="N136" s="10"/>
      <c r="P136" s="7"/>
      <c r="S136" s="10"/>
      <c r="T136" s="7"/>
      <c r="V136" s="10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4:44">
      <c r="N137" s="10"/>
      <c r="P137" s="7"/>
      <c r="S137" s="10"/>
      <c r="T137" s="7"/>
      <c r="V137" s="10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4:44">
      <c r="N138" s="10"/>
      <c r="P138" s="7"/>
      <c r="S138" s="10"/>
      <c r="T138" s="7"/>
      <c r="V138" s="10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4:44">
      <c r="N139" s="10"/>
      <c r="P139" s="7"/>
      <c r="S139" s="10"/>
      <c r="T139" s="7"/>
      <c r="V139" s="10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4:44">
      <c r="N140" s="10"/>
      <c r="P140" s="7"/>
      <c r="S140" s="10"/>
      <c r="T140" s="7"/>
      <c r="V140" s="10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4:44">
      <c r="N141" s="10"/>
      <c r="P141" s="7"/>
      <c r="S141" s="10"/>
      <c r="T141" s="7"/>
      <c r="V141" s="10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4:44">
      <c r="N142" s="10"/>
      <c r="P142" s="7"/>
      <c r="S142" s="10"/>
      <c r="T142" s="7"/>
      <c r="V142" s="10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4:44">
      <c r="N143" s="10"/>
      <c r="P143" s="7"/>
      <c r="S143" s="10"/>
      <c r="T143" s="7"/>
      <c r="V143" s="10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4:44">
      <c r="N144" s="10"/>
      <c r="P144" s="7"/>
      <c r="S144" s="10"/>
      <c r="T144" s="7"/>
      <c r="V144" s="10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4:44">
      <c r="N145" s="10"/>
      <c r="P145" s="7"/>
      <c r="S145" s="10"/>
      <c r="T145" s="7"/>
      <c r="V145" s="10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4:44">
      <c r="N146" s="10"/>
      <c r="P146" s="7"/>
      <c r="S146" s="10"/>
      <c r="T146" s="7"/>
      <c r="V146" s="10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4:44">
      <c r="N147" s="10"/>
      <c r="P147" s="7"/>
      <c r="S147" s="10"/>
      <c r="T147" s="7"/>
      <c r="V147" s="10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4:44">
      <c r="N148" s="10"/>
      <c r="P148" s="7"/>
      <c r="S148" s="10"/>
      <c r="T148" s="7"/>
      <c r="V148" s="10"/>
    </row>
    <row r="149" spans="14:44">
      <c r="N149" s="10"/>
      <c r="P149" s="7"/>
      <c r="S149" s="10"/>
      <c r="T149" s="7"/>
      <c r="V149" s="10"/>
    </row>
    <row r="150" spans="14:44">
      <c r="N150" s="10"/>
      <c r="P150" s="7"/>
      <c r="S150" s="10"/>
      <c r="T150" s="7"/>
      <c r="V150" s="10"/>
    </row>
  </sheetData>
  <mergeCells count="26">
    <mergeCell ref="A58:B58"/>
    <mergeCell ref="F6:H6"/>
    <mergeCell ref="I6:K6"/>
    <mergeCell ref="X6:Y6"/>
    <mergeCell ref="Z6:AA6"/>
    <mergeCell ref="AB6:AC6"/>
    <mergeCell ref="AE5:AE7"/>
    <mergeCell ref="A34:B34"/>
    <mergeCell ref="T5:U5"/>
    <mergeCell ref="V5:AC5"/>
    <mergeCell ref="AD5:AD7"/>
    <mergeCell ref="L6:M6"/>
    <mergeCell ref="N6:O6"/>
    <mergeCell ref="P6:Q6"/>
    <mergeCell ref="R6:S6"/>
    <mergeCell ref="V6:W6"/>
    <mergeCell ref="AC1:AD1"/>
    <mergeCell ref="D2:T2"/>
    <mergeCell ref="A5:A7"/>
    <mergeCell ref="B5:B7"/>
    <mergeCell ref="C5:C7"/>
    <mergeCell ref="D5:D7"/>
    <mergeCell ref="E5:E7"/>
    <mergeCell ref="G5:M5"/>
    <mergeCell ref="N5:O5"/>
    <mergeCell ref="P5:S5"/>
  </mergeCells>
  <dataValidations count="9">
    <dataValidation type="list" allowBlank="1" showInputMessage="1" showErrorMessage="1" sqref="A8">
      <formula1>$A$60:$A$86</formula1>
    </dataValidation>
    <dataValidation type="list" allowBlank="1" showInputMessage="1" showErrorMessage="1" sqref="B8">
      <formula1>$A$36:$A$52</formula1>
    </dataValidation>
    <dataValidation type="whole" operator="lessThan" allowBlank="1" showInputMessage="1" showErrorMessage="1" sqref="G8">
      <formula1>41</formula1>
    </dataValidation>
    <dataValidation type="whole" operator="lessThan" allowBlank="1" showInputMessage="1" showErrorMessage="1" sqref="J8">
      <formula1>31</formula1>
    </dataValidation>
    <dataValidation type="whole" operator="lessThan" allowBlank="1" showInputMessage="1" showErrorMessage="1" sqref="L8">
      <formula1>66</formula1>
    </dataValidation>
    <dataValidation type="whole" operator="lessThan" allowBlank="1" showInputMessage="1" showErrorMessage="1" sqref="N8 R8 V8 X8">
      <formula1>101</formula1>
    </dataValidation>
    <dataValidation type="whole" operator="lessThan" allowBlank="1" showInputMessage="1" showErrorMessage="1" sqref="P8">
      <formula1>51</formula1>
    </dataValidation>
    <dataValidation type="list" allowBlank="1" showInputMessage="1" showErrorMessage="1" sqref="F8">
      <formula1>$A$89:$A$95</formula1>
    </dataValidation>
    <dataValidation type="list" allowBlank="1" showInputMessage="1" showErrorMessage="1" sqref="I8">
      <formula1>$A$99:$A$103</formula1>
    </dataValidation>
  </dataValidations>
  <pageMargins left="0.39370078740157483" right="0.19685039370078741" top="0.39370078740157483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Рассчет зарплаты</vt:lpstr>
      <vt:lpstr>ВыслугаЛет</vt:lpstr>
      <vt:lpstr>ДолжностьНазвание</vt:lpstr>
      <vt:lpstr>ДолжностьОклад</vt:lpstr>
      <vt:lpstr>ЗваниеНазв</vt:lpstr>
      <vt:lpstr>ЗваниеОклад</vt:lpstr>
      <vt:lpstr>КвалифЗван</vt:lpstr>
      <vt:lpstr>ОкладЗвание</vt:lpstr>
      <vt:lpstr>ПроцПоказатель</vt:lpstr>
      <vt:lpstr>ПроцПокЗван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Обсидиан</cp:lastModifiedBy>
  <cp:lastPrinted>2013-01-11T03:21:18Z</cp:lastPrinted>
  <dcterms:created xsi:type="dcterms:W3CDTF">1996-10-08T23:32:33Z</dcterms:created>
  <dcterms:modified xsi:type="dcterms:W3CDTF">2013-01-12T09:37:35Z</dcterms:modified>
</cp:coreProperties>
</file>