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9555" windowHeight="9720"/>
  </bookViews>
  <sheets>
    <sheet name="Рукава" sheetId="1" r:id="rId1"/>
    <sheet name="Рукавное оборудование" sheetId="2" r:id="rId2"/>
  </sheets>
  <calcPr calcId="114210"/>
</workbook>
</file>

<file path=xl/calcChain.xml><?xml version="1.0" encoding="utf-8"?>
<calcChain xmlns="http://schemas.openxmlformats.org/spreadsheetml/2006/main">
  <c r="R30" i="1"/>
  <c r="R29"/>
  <c r="R28"/>
  <c r="P30"/>
  <c r="P29"/>
  <c r="P28"/>
  <c r="N30"/>
  <c r="N29"/>
  <c r="N28"/>
  <c r="L30"/>
  <c r="L29"/>
  <c r="L28"/>
  <c r="J30"/>
  <c r="J29"/>
  <c r="J28"/>
  <c r="H30"/>
  <c r="H29"/>
  <c r="H28"/>
  <c r="D30"/>
  <c r="D29"/>
  <c r="D28"/>
  <c r="F30"/>
  <c r="F29"/>
  <c r="F28"/>
  <c r="Q27"/>
  <c r="O27"/>
  <c r="M27"/>
  <c r="K27"/>
  <c r="L27"/>
  <c r="I27"/>
  <c r="G27"/>
  <c r="E27"/>
  <c r="C27"/>
  <c r="Q18"/>
  <c r="R22"/>
  <c r="O18"/>
  <c r="P22"/>
  <c r="M18"/>
  <c r="N22"/>
  <c r="Q15"/>
  <c r="Q8"/>
  <c r="Q37"/>
  <c r="O15"/>
  <c r="O8"/>
  <c r="O37"/>
  <c r="M15"/>
  <c r="M8"/>
  <c r="M37"/>
  <c r="K18"/>
  <c r="L22"/>
  <c r="K15"/>
  <c r="K8"/>
  <c r="K37"/>
  <c r="P27"/>
  <c r="N27"/>
  <c r="R27"/>
  <c r="P37"/>
  <c r="L18"/>
  <c r="R18"/>
  <c r="R37"/>
  <c r="P18"/>
  <c r="N37"/>
  <c r="N18"/>
  <c r="L21"/>
  <c r="N21"/>
  <c r="P21"/>
  <c r="R21"/>
  <c r="L20"/>
  <c r="N20"/>
  <c r="P20"/>
  <c r="R20"/>
  <c r="L19"/>
  <c r="N19"/>
  <c r="P19"/>
  <c r="R19"/>
  <c r="L37"/>
  <c r="I18"/>
  <c r="J27"/>
  <c r="G18"/>
  <c r="H27"/>
  <c r="E18"/>
  <c r="F27"/>
  <c r="C18"/>
  <c r="D27"/>
  <c r="I15"/>
  <c r="I8"/>
  <c r="I37"/>
  <c r="G15"/>
  <c r="G8"/>
  <c r="G37"/>
  <c r="E15"/>
  <c r="E8"/>
  <c r="E37"/>
  <c r="C15"/>
  <c r="C8"/>
  <c r="C37"/>
  <c r="J23"/>
  <c r="J24"/>
  <c r="F23"/>
  <c r="F24"/>
  <c r="D23"/>
  <c r="D24"/>
  <c r="H23"/>
  <c r="H24"/>
  <c r="D21"/>
  <c r="D22"/>
  <c r="D19"/>
  <c r="D20"/>
  <c r="J37"/>
  <c r="J18"/>
  <c r="J22"/>
  <c r="J21"/>
  <c r="J19"/>
  <c r="J20"/>
  <c r="H37"/>
  <c r="H18"/>
  <c r="H21"/>
  <c r="H22"/>
  <c r="H19"/>
  <c r="H20"/>
  <c r="F37"/>
  <c r="F18"/>
  <c r="F21"/>
  <c r="F22"/>
  <c r="F19"/>
  <c r="F20"/>
  <c r="D18"/>
  <c r="D37"/>
</calcChain>
</file>

<file path=xl/sharedStrings.xml><?xml version="1.0" encoding="utf-8"?>
<sst xmlns="http://schemas.openxmlformats.org/spreadsheetml/2006/main" count="103" uniqueCount="43">
  <si>
    <t>Напорные</t>
  </si>
  <si>
    <t>Ø 51</t>
  </si>
  <si>
    <t>Ø 66</t>
  </si>
  <si>
    <t>Ø 77</t>
  </si>
  <si>
    <t>Ø 150</t>
  </si>
  <si>
    <t>Ø 125</t>
  </si>
  <si>
    <t>АЦ-40-0,8 Мерседес-1222AF</t>
  </si>
  <si>
    <t>АЦ-40 ЗиЛ-131 (137)</t>
  </si>
  <si>
    <t>АЦ-3,2-40/4 КаМАЗ 43253</t>
  </si>
  <si>
    <t>АЦ-40-7,5 УРАЛ 4320</t>
  </si>
  <si>
    <t>АР-2 КаМАЗ 43105</t>
  </si>
  <si>
    <t>АКП-50 КаМАЗ 6540</t>
  </si>
  <si>
    <t>%</t>
  </si>
  <si>
    <t>шт</t>
  </si>
  <si>
    <t>до 5 лет</t>
  </si>
  <si>
    <t>6-10 лет</t>
  </si>
  <si>
    <t>11-15 лет</t>
  </si>
  <si>
    <t>более 15 лет</t>
  </si>
  <si>
    <t>В резерве</t>
  </si>
  <si>
    <t>Некомплект</t>
  </si>
  <si>
    <t>2 м</t>
  </si>
  <si>
    <t>4 м</t>
  </si>
  <si>
    <t>20 м</t>
  </si>
  <si>
    <t>более 18 м</t>
  </si>
  <si>
    <t>Положено по штату</t>
  </si>
  <si>
    <t>менее 18 м (не в расчете)</t>
  </si>
  <si>
    <t>Примечание:</t>
  </si>
  <si>
    <t xml:space="preserve">2. Штатная оснащенность пожарными рукавами пожарных частей  определена в соответствии с: </t>
  </si>
  <si>
    <t>ВЕДОМОСТЬ</t>
  </si>
  <si>
    <t>состояния рукавного хозяйства на «____»________201   г.</t>
  </si>
  <si>
    <t>Имеется в наличии</t>
  </si>
  <si>
    <t>Испытано рукавов</t>
  </si>
  <si>
    <t>Результат испытания</t>
  </si>
  <si>
    <t>Годных</t>
  </si>
  <si>
    <t>Требуют ремонта</t>
  </si>
  <si>
    <t>Списано за отчетный период</t>
  </si>
  <si>
    <t>1. Поля обязательные для заполнения выделены зеленым цветом (все остальное считается автоматически)</t>
  </si>
  <si>
    <t>Подлежат списанию</t>
  </si>
  <si>
    <t>а)
б)
в)
г)</t>
  </si>
  <si>
    <t>Приказом МЧС России №425 от 25 июня 2006 г.; 
Приказом МВД России №550 от 20 декабря 1993 г.;
Табелей оснащенности от 09.06.2009 года;
Приложения №5 и Приложения №6 Штатного расписания основного, специализированного и оперативно-служебного транспорта ФГКУ «1 Отряд ФПС по Калининградской области» и «2 Отряда ФПС по Калининградской области</t>
  </si>
  <si>
    <t>Получено за отчетный период</t>
  </si>
  <si>
    <t>Всасывающие (напорно-всасывающие)</t>
  </si>
  <si>
    <t xml:space="preserve">ПЧ- по охране Центрального района ГО "Город Калининград"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</si>
</sst>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2" borderId="11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2" borderId="16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3" fillId="2" borderId="19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164" fontId="1" fillId="4" borderId="1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4" borderId="24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4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8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tabSelected="1" zoomScale="90" zoomScaleNormal="90" workbookViewId="0">
      <selection activeCell="A3" sqref="A3:R3"/>
    </sheetView>
  </sheetViews>
  <sheetFormatPr defaultRowHeight="12.75"/>
  <cols>
    <col min="1" max="1" width="10.5703125" style="1" customWidth="1"/>
    <col min="2" max="2" width="27.5703125" style="1" customWidth="1"/>
    <col min="3" max="18" width="6" style="1" customWidth="1"/>
    <col min="19" max="16384" width="9.140625" style="1"/>
  </cols>
  <sheetData>
    <row r="1" spans="1:62" ht="20.25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62" ht="15.7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62" ht="15.75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62" ht="4.5" customHeight="1" thickBot="1"/>
    <row r="5" spans="1:62" s="3" customFormat="1">
      <c r="A5" s="82"/>
      <c r="B5" s="83"/>
      <c r="C5" s="125" t="s">
        <v>0</v>
      </c>
      <c r="D5" s="117"/>
      <c r="E5" s="117"/>
      <c r="F5" s="117"/>
      <c r="G5" s="117"/>
      <c r="H5" s="117"/>
      <c r="I5" s="117"/>
      <c r="J5" s="117"/>
      <c r="K5" s="117"/>
      <c r="L5" s="117"/>
      <c r="M5" s="117" t="s">
        <v>41</v>
      </c>
      <c r="N5" s="117"/>
      <c r="O5" s="117"/>
      <c r="P5" s="117"/>
      <c r="Q5" s="117"/>
      <c r="R5" s="1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>
      <c r="A6" s="84"/>
      <c r="B6" s="85"/>
      <c r="C6" s="127" t="s">
        <v>1</v>
      </c>
      <c r="D6" s="122"/>
      <c r="E6" s="122" t="s">
        <v>2</v>
      </c>
      <c r="F6" s="122"/>
      <c r="G6" s="122" t="s">
        <v>3</v>
      </c>
      <c r="H6" s="122"/>
      <c r="I6" s="122" t="s">
        <v>4</v>
      </c>
      <c r="J6" s="122"/>
      <c r="K6" s="122" t="s">
        <v>3</v>
      </c>
      <c r="L6" s="122"/>
      <c r="M6" s="115"/>
      <c r="N6" s="115"/>
      <c r="O6" s="115" t="s">
        <v>5</v>
      </c>
      <c r="P6" s="115"/>
      <c r="Q6" s="115"/>
      <c r="R6" s="119"/>
    </row>
    <row r="7" spans="1:62" ht="13.5" thickBot="1">
      <c r="A7" s="84"/>
      <c r="B7" s="85"/>
      <c r="C7" s="123" t="s">
        <v>22</v>
      </c>
      <c r="D7" s="124"/>
      <c r="E7" s="124" t="s">
        <v>22</v>
      </c>
      <c r="F7" s="124"/>
      <c r="G7" s="124" t="s">
        <v>22</v>
      </c>
      <c r="H7" s="124"/>
      <c r="I7" s="124" t="s">
        <v>22</v>
      </c>
      <c r="J7" s="124"/>
      <c r="K7" s="124" t="s">
        <v>21</v>
      </c>
      <c r="L7" s="124"/>
      <c r="M7" s="114" t="s">
        <v>21</v>
      </c>
      <c r="N7" s="114"/>
      <c r="O7" s="114" t="s">
        <v>20</v>
      </c>
      <c r="P7" s="114"/>
      <c r="Q7" s="114" t="s">
        <v>21</v>
      </c>
      <c r="R7" s="120"/>
    </row>
    <row r="8" spans="1:62" ht="13.5" thickBot="1">
      <c r="A8" s="80" t="s">
        <v>24</v>
      </c>
      <c r="B8" s="81"/>
      <c r="C8" s="126">
        <f>C9+C10+C11+C12+C13+C14+C15</f>
        <v>72</v>
      </c>
      <c r="D8" s="116"/>
      <c r="E8" s="116">
        <f>E9+E10+E11+E12+E13+E14+E15</f>
        <v>54</v>
      </c>
      <c r="F8" s="116"/>
      <c r="G8" s="116">
        <f>G9+G10+G11+G12+G13+G14+G15</f>
        <v>105</v>
      </c>
      <c r="H8" s="116"/>
      <c r="I8" s="116">
        <f>I9+I10+I11+I12+I13+I14+I15</f>
        <v>201</v>
      </c>
      <c r="J8" s="116"/>
      <c r="K8" s="116">
        <f>K9+K10+K11+K12+K13+K14+K15</f>
        <v>18</v>
      </c>
      <c r="L8" s="116"/>
      <c r="M8" s="116">
        <f>M9+M10+M11+M12+M13+M14+M15</f>
        <v>24</v>
      </c>
      <c r="N8" s="116"/>
      <c r="O8" s="116">
        <f>O9+O10+O11+O12+O13+O14+O15</f>
        <v>18</v>
      </c>
      <c r="P8" s="116"/>
      <c r="Q8" s="116">
        <f>Q9+Q10+Q11+Q12+Q13+Q14+Q15</f>
        <v>18</v>
      </c>
      <c r="R8" s="121"/>
    </row>
    <row r="9" spans="1:62">
      <c r="A9" s="86">
        <v>1</v>
      </c>
      <c r="B9" s="25" t="s">
        <v>6</v>
      </c>
      <c r="C9" s="132">
        <v>6</v>
      </c>
      <c r="D9" s="65"/>
      <c r="E9" s="65">
        <v>4</v>
      </c>
      <c r="F9" s="65"/>
      <c r="G9" s="65">
        <v>8</v>
      </c>
      <c r="H9" s="65"/>
      <c r="I9" s="65">
        <v>0</v>
      </c>
      <c r="J9" s="65"/>
      <c r="K9" s="65">
        <v>0</v>
      </c>
      <c r="L9" s="65"/>
      <c r="M9" s="65">
        <v>2</v>
      </c>
      <c r="N9" s="65"/>
      <c r="O9" s="65">
        <v>6</v>
      </c>
      <c r="P9" s="65"/>
      <c r="Q9" s="65">
        <v>0</v>
      </c>
      <c r="R9" s="101"/>
    </row>
    <row r="10" spans="1:62">
      <c r="A10" s="87"/>
      <c r="B10" s="21" t="s">
        <v>7</v>
      </c>
      <c r="C10" s="130">
        <v>6</v>
      </c>
      <c r="D10" s="66"/>
      <c r="E10" s="66">
        <v>4</v>
      </c>
      <c r="F10" s="66"/>
      <c r="G10" s="66">
        <v>7</v>
      </c>
      <c r="H10" s="66"/>
      <c r="I10" s="66">
        <v>0</v>
      </c>
      <c r="J10" s="66"/>
      <c r="K10" s="66">
        <v>2</v>
      </c>
      <c r="L10" s="66"/>
      <c r="M10" s="66">
        <v>2</v>
      </c>
      <c r="N10" s="66"/>
      <c r="O10" s="66">
        <v>0</v>
      </c>
      <c r="P10" s="66"/>
      <c r="Q10" s="66">
        <v>2</v>
      </c>
      <c r="R10" s="67"/>
    </row>
    <row r="11" spans="1:62">
      <c r="A11" s="87"/>
      <c r="B11" s="21" t="s">
        <v>9</v>
      </c>
      <c r="C11" s="130">
        <v>6</v>
      </c>
      <c r="D11" s="66"/>
      <c r="E11" s="66">
        <v>4</v>
      </c>
      <c r="F11" s="66"/>
      <c r="G11" s="66">
        <v>8</v>
      </c>
      <c r="H11" s="66"/>
      <c r="I11" s="66">
        <v>0</v>
      </c>
      <c r="J11" s="66"/>
      <c r="K11" s="66">
        <v>2</v>
      </c>
      <c r="L11" s="66"/>
      <c r="M11" s="66">
        <v>2</v>
      </c>
      <c r="N11" s="66"/>
      <c r="O11" s="66">
        <v>0</v>
      </c>
      <c r="P11" s="66"/>
      <c r="Q11" s="66">
        <v>2</v>
      </c>
      <c r="R11" s="67"/>
    </row>
    <row r="12" spans="1:62">
      <c r="A12" s="87"/>
      <c r="B12" s="21" t="s">
        <v>8</v>
      </c>
      <c r="C12" s="130">
        <v>6</v>
      </c>
      <c r="D12" s="66"/>
      <c r="E12" s="66">
        <v>4</v>
      </c>
      <c r="F12" s="66"/>
      <c r="G12" s="66">
        <v>8</v>
      </c>
      <c r="H12" s="66"/>
      <c r="I12" s="66">
        <v>0</v>
      </c>
      <c r="J12" s="66"/>
      <c r="K12" s="66">
        <v>2</v>
      </c>
      <c r="L12" s="66"/>
      <c r="M12" s="66">
        <v>2</v>
      </c>
      <c r="N12" s="66"/>
      <c r="O12" s="66">
        <v>0</v>
      </c>
      <c r="P12" s="66"/>
      <c r="Q12" s="66">
        <v>2</v>
      </c>
      <c r="R12" s="67"/>
    </row>
    <row r="13" spans="1:62">
      <c r="A13" s="87"/>
      <c r="B13" s="21" t="s">
        <v>10</v>
      </c>
      <c r="C13" s="130">
        <v>0</v>
      </c>
      <c r="D13" s="66"/>
      <c r="E13" s="66">
        <v>0</v>
      </c>
      <c r="F13" s="66"/>
      <c r="G13" s="66">
        <v>0</v>
      </c>
      <c r="H13" s="66"/>
      <c r="I13" s="66">
        <v>67</v>
      </c>
      <c r="J13" s="66"/>
      <c r="K13" s="66">
        <v>0</v>
      </c>
      <c r="L13" s="66"/>
      <c r="M13" s="66">
        <v>0</v>
      </c>
      <c r="N13" s="66"/>
      <c r="O13" s="66">
        <v>0</v>
      </c>
      <c r="P13" s="66"/>
      <c r="Q13" s="66">
        <v>0</v>
      </c>
      <c r="R13" s="67"/>
    </row>
    <row r="14" spans="1:62" ht="13.5" thickBot="1">
      <c r="A14" s="88"/>
      <c r="B14" s="22" t="s">
        <v>11</v>
      </c>
      <c r="C14" s="99">
        <v>0</v>
      </c>
      <c r="D14" s="68"/>
      <c r="E14" s="68">
        <v>2</v>
      </c>
      <c r="F14" s="68"/>
      <c r="G14" s="68">
        <v>4</v>
      </c>
      <c r="H14" s="68"/>
      <c r="I14" s="68">
        <v>0</v>
      </c>
      <c r="J14" s="68"/>
      <c r="K14" s="68">
        <v>0</v>
      </c>
      <c r="L14" s="68"/>
      <c r="M14" s="68">
        <v>0</v>
      </c>
      <c r="N14" s="68"/>
      <c r="O14" s="68">
        <v>0</v>
      </c>
      <c r="P14" s="68"/>
      <c r="Q14" s="68">
        <v>0</v>
      </c>
      <c r="R14" s="69"/>
    </row>
    <row r="15" spans="1:62" ht="14.25" thickTop="1" thickBot="1">
      <c r="A15" s="23">
        <v>2</v>
      </c>
      <c r="B15" s="24" t="s">
        <v>18</v>
      </c>
      <c r="C15" s="100">
        <f>(C9+C10+C11+C12+C13+C14)*2</f>
        <v>48</v>
      </c>
      <c r="D15" s="98"/>
      <c r="E15" s="98">
        <f>(E9+E10+E11+E12+E13+E14)*2</f>
        <v>36</v>
      </c>
      <c r="F15" s="98"/>
      <c r="G15" s="98">
        <f>(G9+G10+G11+G12+G13+G14)*2</f>
        <v>70</v>
      </c>
      <c r="H15" s="98"/>
      <c r="I15" s="98">
        <f>(I9+I10+I11+I12+I13+I14)*2</f>
        <v>134</v>
      </c>
      <c r="J15" s="98"/>
      <c r="K15" s="98">
        <f>(K9+K10+K11+K12+K13+K14)*2</f>
        <v>12</v>
      </c>
      <c r="L15" s="98"/>
      <c r="M15" s="98">
        <f>(M9+M10+M11+M12+M13+M14)*2</f>
        <v>16</v>
      </c>
      <c r="N15" s="98"/>
      <c r="O15" s="98">
        <f>(O9+O10+O11+O12+O13+O14)*2</f>
        <v>12</v>
      </c>
      <c r="P15" s="98"/>
      <c r="Q15" s="98">
        <f>(Q9+Q10+Q11+Q12+Q13+Q14)*2</f>
        <v>12</v>
      </c>
      <c r="R15" s="113"/>
    </row>
    <row r="16" spans="1:62" ht="3.75" customHeight="1" thickBo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22">
      <c r="A17" s="109" t="s">
        <v>30</v>
      </c>
      <c r="B17" s="110"/>
      <c r="C17" s="14" t="s">
        <v>13</v>
      </c>
      <c r="D17" s="10" t="s">
        <v>12</v>
      </c>
      <c r="E17" s="9" t="s">
        <v>13</v>
      </c>
      <c r="F17" s="10" t="s">
        <v>12</v>
      </c>
      <c r="G17" s="9" t="s">
        <v>13</v>
      </c>
      <c r="H17" s="10" t="s">
        <v>12</v>
      </c>
      <c r="I17" s="9" t="s">
        <v>13</v>
      </c>
      <c r="J17" s="10" t="s">
        <v>12</v>
      </c>
      <c r="K17" s="9" t="s">
        <v>13</v>
      </c>
      <c r="L17" s="10" t="s">
        <v>12</v>
      </c>
      <c r="M17" s="9" t="s">
        <v>13</v>
      </c>
      <c r="N17" s="10" t="s">
        <v>12</v>
      </c>
      <c r="O17" s="9" t="s">
        <v>13</v>
      </c>
      <c r="P17" s="10" t="s">
        <v>12</v>
      </c>
      <c r="Q17" s="9" t="s">
        <v>13</v>
      </c>
      <c r="R17" s="15" t="s">
        <v>12</v>
      </c>
    </row>
    <row r="18" spans="1:22" ht="13.5" thickBot="1">
      <c r="A18" s="111"/>
      <c r="B18" s="112"/>
      <c r="C18" s="27">
        <f>C19+C20+C21+C22</f>
        <v>57</v>
      </c>
      <c r="D18" s="28">
        <f>IF(C8=0,0,C18*100/C8)</f>
        <v>79.166666666666671</v>
      </c>
      <c r="E18" s="29">
        <f>E19+E20+E21+E22</f>
        <v>38</v>
      </c>
      <c r="F18" s="28">
        <f>IF(E8=0,0,E18*100/E8)</f>
        <v>70.370370370370367</v>
      </c>
      <c r="G18" s="29">
        <f>G19+G20+G21+G22</f>
        <v>159</v>
      </c>
      <c r="H18" s="28">
        <f>IF(G8=0,0,G18*100/G8)</f>
        <v>151.42857142857142</v>
      </c>
      <c r="I18" s="29">
        <f>I19+I20+I21+I22</f>
        <v>20</v>
      </c>
      <c r="J18" s="28">
        <f>IF(I8=0,0,I18*100/I8)</f>
        <v>9.9502487562189046</v>
      </c>
      <c r="K18" s="30">
        <f>K19+K20+K21+K22</f>
        <v>6</v>
      </c>
      <c r="L18" s="28">
        <f>IF(K8=0,0,K18*100/K8)</f>
        <v>33.333333333333336</v>
      </c>
      <c r="M18" s="30">
        <f>M19+M20+M21+M22</f>
        <v>8</v>
      </c>
      <c r="N18" s="28">
        <f>IF(M8=0,0,M18*100/M8)</f>
        <v>33.333333333333336</v>
      </c>
      <c r="O18" s="30">
        <f>O19+O20+O21+O22</f>
        <v>6</v>
      </c>
      <c r="P18" s="28">
        <f>IF(O8=0,0,O18*100/O8)</f>
        <v>33.333333333333336</v>
      </c>
      <c r="Q18" s="30">
        <f>Q19+Q20+Q21+Q22</f>
        <v>6</v>
      </c>
      <c r="R18" s="31">
        <f>IF(Q8=0,0,Q18*100/Q8)</f>
        <v>33.333333333333336</v>
      </c>
    </row>
    <row r="19" spans="1:22">
      <c r="A19" s="86">
        <v>1</v>
      </c>
      <c r="B19" s="16" t="s">
        <v>14</v>
      </c>
      <c r="C19" s="32">
        <v>54</v>
      </c>
      <c r="D19" s="33">
        <f t="shared" ref="D19:D24" si="0">IF(C$18=0,0,C19*100/C$18)</f>
        <v>94.736842105263165</v>
      </c>
      <c r="E19" s="34">
        <v>32</v>
      </c>
      <c r="F19" s="33">
        <f t="shared" ref="F19:F24" si="1">IF(E$18=0,0,E19*100/E$18)</f>
        <v>84.21052631578948</v>
      </c>
      <c r="G19" s="34">
        <v>66</v>
      </c>
      <c r="H19" s="33">
        <f t="shared" ref="H19:H24" si="2">IF(G$18=0,0,G19*100/G$18)</f>
        <v>41.509433962264154</v>
      </c>
      <c r="I19" s="34">
        <v>0</v>
      </c>
      <c r="J19" s="33">
        <f t="shared" ref="J19:J24" si="3">IF(I$18=0,0,I19*100/I$18)</f>
        <v>0</v>
      </c>
      <c r="K19" s="34">
        <v>4</v>
      </c>
      <c r="L19" s="33">
        <f>IF(K$18=0,0,K19*100/K$18)</f>
        <v>66.666666666666671</v>
      </c>
      <c r="M19" s="34">
        <v>4</v>
      </c>
      <c r="N19" s="33">
        <f>IF(M$18=0,0,M19*100/M$18)</f>
        <v>50</v>
      </c>
      <c r="O19" s="34">
        <v>0</v>
      </c>
      <c r="P19" s="33">
        <f>IF(O$18=0,0,O19*100/O$18)</f>
        <v>0</v>
      </c>
      <c r="Q19" s="34">
        <v>0</v>
      </c>
      <c r="R19" s="35">
        <f>IF(Q$18=0,0,Q19*100/Q$18)</f>
        <v>0</v>
      </c>
    </row>
    <row r="20" spans="1:22">
      <c r="A20" s="87"/>
      <c r="B20" s="17" t="s">
        <v>15</v>
      </c>
      <c r="C20" s="36">
        <v>2</v>
      </c>
      <c r="D20" s="37">
        <f t="shared" si="0"/>
        <v>3.5087719298245612</v>
      </c>
      <c r="E20" s="38">
        <v>4</v>
      </c>
      <c r="F20" s="37">
        <f t="shared" si="1"/>
        <v>10.526315789473685</v>
      </c>
      <c r="G20" s="38">
        <v>21</v>
      </c>
      <c r="H20" s="37">
        <f t="shared" si="2"/>
        <v>13.20754716981132</v>
      </c>
      <c r="I20" s="38">
        <v>0</v>
      </c>
      <c r="J20" s="37">
        <f t="shared" si="3"/>
        <v>0</v>
      </c>
      <c r="K20" s="38">
        <v>0</v>
      </c>
      <c r="L20" s="37">
        <f>IF(K$18=0,0,K20*100/K$18)</f>
        <v>0</v>
      </c>
      <c r="M20" s="38">
        <v>4</v>
      </c>
      <c r="N20" s="37">
        <f>IF(M$18=0,0,M20*100/M$18)</f>
        <v>50</v>
      </c>
      <c r="O20" s="38">
        <v>0</v>
      </c>
      <c r="P20" s="37">
        <f>IF(O$18=0,0,O20*100/O$18)</f>
        <v>0</v>
      </c>
      <c r="Q20" s="38">
        <v>6</v>
      </c>
      <c r="R20" s="39">
        <f>IF(Q$18=0,0,Q20*100/Q$18)</f>
        <v>100</v>
      </c>
    </row>
    <row r="21" spans="1:22">
      <c r="A21" s="87"/>
      <c r="B21" s="17" t="s">
        <v>16</v>
      </c>
      <c r="C21" s="36">
        <v>0</v>
      </c>
      <c r="D21" s="37">
        <f t="shared" si="0"/>
        <v>0</v>
      </c>
      <c r="E21" s="38">
        <v>1</v>
      </c>
      <c r="F21" s="37">
        <f t="shared" si="1"/>
        <v>2.6315789473684212</v>
      </c>
      <c r="G21" s="38">
        <v>49</v>
      </c>
      <c r="H21" s="37">
        <f t="shared" si="2"/>
        <v>30.817610062893081</v>
      </c>
      <c r="I21" s="38">
        <v>20</v>
      </c>
      <c r="J21" s="37">
        <f t="shared" si="3"/>
        <v>100</v>
      </c>
      <c r="K21" s="38">
        <v>2</v>
      </c>
      <c r="L21" s="37">
        <f>IF(K$18=0,0,K21*100/K$18)</f>
        <v>33.333333333333336</v>
      </c>
      <c r="M21" s="38">
        <v>0</v>
      </c>
      <c r="N21" s="37">
        <f>IF(M$18=0,0,M21*100/M$18)</f>
        <v>0</v>
      </c>
      <c r="O21" s="38">
        <v>0</v>
      </c>
      <c r="P21" s="37">
        <f>IF(O$18=0,0,O21*100/O$18)</f>
        <v>0</v>
      </c>
      <c r="Q21" s="38">
        <v>0</v>
      </c>
      <c r="R21" s="39">
        <f>IF(Q$18=0,0,Q21*100/Q$18)</f>
        <v>0</v>
      </c>
    </row>
    <row r="22" spans="1:22" ht="14.25" thickBot="1">
      <c r="A22" s="88"/>
      <c r="B22" s="18" t="s">
        <v>17</v>
      </c>
      <c r="C22" s="40">
        <v>1</v>
      </c>
      <c r="D22" s="41">
        <f t="shared" si="0"/>
        <v>1.7543859649122806</v>
      </c>
      <c r="E22" s="42">
        <v>1</v>
      </c>
      <c r="F22" s="41">
        <f t="shared" si="1"/>
        <v>2.6315789473684212</v>
      </c>
      <c r="G22" s="42">
        <v>23</v>
      </c>
      <c r="H22" s="41">
        <f t="shared" si="2"/>
        <v>14.465408805031446</v>
      </c>
      <c r="I22" s="42">
        <v>0</v>
      </c>
      <c r="J22" s="41">
        <f t="shared" si="3"/>
        <v>0</v>
      </c>
      <c r="K22" s="42">
        <v>0</v>
      </c>
      <c r="L22" s="41">
        <f>IF(K$18=0,0,K22*100/K$18)</f>
        <v>0</v>
      </c>
      <c r="M22" s="42">
        <v>0</v>
      </c>
      <c r="N22" s="41">
        <f>IF(M$18=0,0,M22*100/M$18)</f>
        <v>0</v>
      </c>
      <c r="O22" s="42">
        <v>6</v>
      </c>
      <c r="P22" s="41">
        <f>IF(O$18=0,0,O22*100/O$18)</f>
        <v>100</v>
      </c>
      <c r="Q22" s="42">
        <v>0</v>
      </c>
      <c r="R22" s="43">
        <f>IF(Q$18=0,0,Q22*100/Q$18)</f>
        <v>0</v>
      </c>
      <c r="V22" s="4"/>
    </row>
    <row r="23" spans="1:22" ht="13.5" thickTop="1">
      <c r="A23" s="106">
        <v>2</v>
      </c>
      <c r="B23" s="19" t="s">
        <v>25</v>
      </c>
      <c r="C23" s="44">
        <v>0</v>
      </c>
      <c r="D23" s="45">
        <f t="shared" si="0"/>
        <v>0</v>
      </c>
      <c r="E23" s="46">
        <v>0</v>
      </c>
      <c r="F23" s="45">
        <f t="shared" si="1"/>
        <v>0</v>
      </c>
      <c r="G23" s="46">
        <v>0</v>
      </c>
      <c r="H23" s="45">
        <f t="shared" si="2"/>
        <v>0</v>
      </c>
      <c r="I23" s="46">
        <v>0</v>
      </c>
      <c r="J23" s="45">
        <f t="shared" si="3"/>
        <v>0</v>
      </c>
      <c r="K23" s="47"/>
      <c r="L23" s="47"/>
      <c r="M23" s="47"/>
      <c r="N23" s="47"/>
      <c r="O23" s="47"/>
      <c r="P23" s="47"/>
      <c r="Q23" s="47"/>
      <c r="R23" s="48"/>
    </row>
    <row r="24" spans="1:22" ht="13.5" thickBot="1">
      <c r="A24" s="107"/>
      <c r="B24" s="20" t="s">
        <v>23</v>
      </c>
      <c r="C24" s="49">
        <v>0</v>
      </c>
      <c r="D24" s="50">
        <f t="shared" si="0"/>
        <v>0</v>
      </c>
      <c r="E24" s="51">
        <v>0</v>
      </c>
      <c r="F24" s="50">
        <f t="shared" si="1"/>
        <v>0</v>
      </c>
      <c r="G24" s="51">
        <v>0</v>
      </c>
      <c r="H24" s="50">
        <f t="shared" si="2"/>
        <v>0</v>
      </c>
      <c r="I24" s="51">
        <v>20</v>
      </c>
      <c r="J24" s="50">
        <f t="shared" si="3"/>
        <v>100</v>
      </c>
      <c r="K24" s="52"/>
      <c r="L24" s="52"/>
      <c r="M24" s="52"/>
      <c r="N24" s="52"/>
      <c r="O24" s="52"/>
      <c r="P24" s="52"/>
      <c r="Q24" s="52"/>
      <c r="R24" s="53"/>
    </row>
    <row r="25" spans="1:22" ht="3" customHeight="1" thickBo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  <row r="26" spans="1:22">
      <c r="A26" s="76" t="s">
        <v>31</v>
      </c>
      <c r="B26" s="77"/>
      <c r="C26" s="11" t="s">
        <v>13</v>
      </c>
      <c r="D26" s="12" t="s">
        <v>12</v>
      </c>
      <c r="E26" s="11" t="s">
        <v>13</v>
      </c>
      <c r="F26" s="12" t="s">
        <v>12</v>
      </c>
      <c r="G26" s="11" t="s">
        <v>13</v>
      </c>
      <c r="H26" s="12" t="s">
        <v>12</v>
      </c>
      <c r="I26" s="11" t="s">
        <v>13</v>
      </c>
      <c r="J26" s="12" t="s">
        <v>12</v>
      </c>
      <c r="K26" s="11" t="s">
        <v>13</v>
      </c>
      <c r="L26" s="12" t="s">
        <v>12</v>
      </c>
      <c r="M26" s="11" t="s">
        <v>13</v>
      </c>
      <c r="N26" s="12" t="s">
        <v>12</v>
      </c>
      <c r="O26" s="11" t="s">
        <v>13</v>
      </c>
      <c r="P26" s="12" t="s">
        <v>12</v>
      </c>
      <c r="Q26" s="11" t="s">
        <v>13</v>
      </c>
      <c r="R26" s="13" t="s">
        <v>12</v>
      </c>
    </row>
    <row r="27" spans="1:22" ht="13.5" thickBot="1">
      <c r="A27" s="78"/>
      <c r="B27" s="79"/>
      <c r="C27" s="54">
        <f>C28+C29+C30</f>
        <v>57</v>
      </c>
      <c r="D27" s="64">
        <f>C18*100/C27</f>
        <v>100</v>
      </c>
      <c r="E27" s="54">
        <f>E28+E29+E30</f>
        <v>38</v>
      </c>
      <c r="F27" s="64">
        <f>E18*100/E27</f>
        <v>100</v>
      </c>
      <c r="G27" s="54">
        <f>G28+G29+G30</f>
        <v>159</v>
      </c>
      <c r="H27" s="64">
        <f>G18*100/G27</f>
        <v>100</v>
      </c>
      <c r="I27" s="54">
        <f>I28+I29+I30</f>
        <v>20</v>
      </c>
      <c r="J27" s="64">
        <f>I18*100/I27</f>
        <v>100</v>
      </c>
      <c r="K27" s="54">
        <f>K28+K29+K30</f>
        <v>6</v>
      </c>
      <c r="L27" s="64">
        <f>K18*100/K27</f>
        <v>100</v>
      </c>
      <c r="M27" s="54">
        <f>M28+M29+M30</f>
        <v>8</v>
      </c>
      <c r="N27" s="64">
        <f>M18*100/M27</f>
        <v>100</v>
      </c>
      <c r="O27" s="54">
        <f>O28+O29+O30</f>
        <v>6</v>
      </c>
      <c r="P27" s="64">
        <f>O18*100/O27</f>
        <v>100</v>
      </c>
      <c r="Q27" s="54">
        <f>Q28+Q29+Q30</f>
        <v>6</v>
      </c>
      <c r="R27" s="64">
        <f>Q18*100/Q27</f>
        <v>100</v>
      </c>
    </row>
    <row r="28" spans="1:22">
      <c r="A28" s="73" t="s">
        <v>32</v>
      </c>
      <c r="B28" s="58" t="s">
        <v>33</v>
      </c>
      <c r="C28" s="26">
        <v>50</v>
      </c>
      <c r="D28" s="33">
        <f>C28*100/C27</f>
        <v>87.719298245614041</v>
      </c>
      <c r="E28" s="26">
        <v>38</v>
      </c>
      <c r="F28" s="33">
        <f>E28*100/E27</f>
        <v>100</v>
      </c>
      <c r="G28" s="26">
        <v>140</v>
      </c>
      <c r="H28" s="33">
        <f>G28*100/G27</f>
        <v>88.050314465408803</v>
      </c>
      <c r="I28" s="26">
        <v>20</v>
      </c>
      <c r="J28" s="33">
        <f>I28*100/I27</f>
        <v>100</v>
      </c>
      <c r="K28" s="26">
        <v>6</v>
      </c>
      <c r="L28" s="33">
        <f>K28*100/K27</f>
        <v>100</v>
      </c>
      <c r="M28" s="26">
        <v>8</v>
      </c>
      <c r="N28" s="33">
        <f>M28*100/M27</f>
        <v>100</v>
      </c>
      <c r="O28" s="26">
        <v>6</v>
      </c>
      <c r="P28" s="33">
        <f>O28*100/O27</f>
        <v>100</v>
      </c>
      <c r="Q28" s="26">
        <v>6</v>
      </c>
      <c r="R28" s="33">
        <f>Q28*100/Q27</f>
        <v>100</v>
      </c>
    </row>
    <row r="29" spans="1:22">
      <c r="A29" s="74"/>
      <c r="B29" s="59" t="s">
        <v>34</v>
      </c>
      <c r="C29" s="5">
        <v>5</v>
      </c>
      <c r="D29" s="33">
        <f>C29*100/C27</f>
        <v>8.7719298245614041</v>
      </c>
      <c r="E29" s="5">
        <v>0</v>
      </c>
      <c r="F29" s="33">
        <f>E29*100/E27</f>
        <v>0</v>
      </c>
      <c r="G29" s="5">
        <v>10</v>
      </c>
      <c r="H29" s="33">
        <f>G29*100/G27</f>
        <v>6.2893081761006293</v>
      </c>
      <c r="I29" s="5">
        <v>0</v>
      </c>
      <c r="J29" s="33">
        <f>I29*100/I27</f>
        <v>0</v>
      </c>
      <c r="K29" s="5">
        <v>0</v>
      </c>
      <c r="L29" s="33">
        <f>K29*100/K27</f>
        <v>0</v>
      </c>
      <c r="M29" s="5">
        <v>0</v>
      </c>
      <c r="N29" s="33">
        <f>M29*100/M27</f>
        <v>0</v>
      </c>
      <c r="O29" s="5">
        <v>0</v>
      </c>
      <c r="P29" s="33">
        <f>O29*100/O27</f>
        <v>0</v>
      </c>
      <c r="Q29" s="5">
        <v>0</v>
      </c>
      <c r="R29" s="33">
        <f>Q29*100/Q27</f>
        <v>0</v>
      </c>
    </row>
    <row r="30" spans="1:22" ht="13.5" thickBot="1">
      <c r="A30" s="75"/>
      <c r="B30" s="60" t="s">
        <v>37</v>
      </c>
      <c r="C30" s="55">
        <v>2</v>
      </c>
      <c r="D30" s="33">
        <f>C30*100/C27</f>
        <v>3.5087719298245612</v>
      </c>
      <c r="E30" s="55">
        <v>0</v>
      </c>
      <c r="F30" s="33">
        <f>E30*100/E27</f>
        <v>0</v>
      </c>
      <c r="G30" s="55">
        <v>9</v>
      </c>
      <c r="H30" s="33">
        <f>G30*100/G27</f>
        <v>5.6603773584905657</v>
      </c>
      <c r="I30" s="55">
        <v>0</v>
      </c>
      <c r="J30" s="33">
        <f>I30*100/I27</f>
        <v>0</v>
      </c>
      <c r="K30" s="55">
        <v>0</v>
      </c>
      <c r="L30" s="33">
        <f>K30*100/K27</f>
        <v>0</v>
      </c>
      <c r="M30" s="55">
        <v>0</v>
      </c>
      <c r="N30" s="33">
        <f>M30*100/M27</f>
        <v>0</v>
      </c>
      <c r="O30" s="55">
        <v>0</v>
      </c>
      <c r="P30" s="33">
        <f>O30*100/O27</f>
        <v>0</v>
      </c>
      <c r="Q30" s="55">
        <v>0</v>
      </c>
      <c r="R30" s="33">
        <f>Q30*100/Q27</f>
        <v>0</v>
      </c>
    </row>
    <row r="31" spans="1:22" ht="3" customHeight="1" thickBot="1">
      <c r="A31" s="62"/>
      <c r="B31" s="6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22" ht="15.75" customHeight="1" thickBot="1">
      <c r="A32" s="96"/>
      <c r="B32" s="97"/>
      <c r="C32" s="131" t="s">
        <v>13</v>
      </c>
      <c r="D32" s="89"/>
      <c r="E32" s="89" t="s">
        <v>13</v>
      </c>
      <c r="F32" s="89"/>
      <c r="G32" s="89" t="s">
        <v>13</v>
      </c>
      <c r="H32" s="89"/>
      <c r="I32" s="89" t="s">
        <v>13</v>
      </c>
      <c r="J32" s="89"/>
      <c r="K32" s="89" t="s">
        <v>13</v>
      </c>
      <c r="L32" s="89"/>
      <c r="M32" s="89" t="s">
        <v>13</v>
      </c>
      <c r="N32" s="89"/>
      <c r="O32" s="89" t="s">
        <v>13</v>
      </c>
      <c r="P32" s="89"/>
      <c r="Q32" s="89" t="s">
        <v>13</v>
      </c>
      <c r="R32" s="90"/>
    </row>
    <row r="33" spans="1:18">
      <c r="A33" s="92" t="s">
        <v>35</v>
      </c>
      <c r="B33" s="93"/>
      <c r="C33" s="136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101"/>
    </row>
    <row r="34" spans="1:18" ht="13.5" thickBot="1">
      <c r="A34" s="94" t="s">
        <v>40</v>
      </c>
      <c r="B34" s="95"/>
      <c r="C34" s="137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5"/>
    </row>
    <row r="35" spans="1:18" s="7" customFormat="1" ht="2.25" customHeight="1" thickBot="1">
      <c r="A35" s="61"/>
      <c r="B35" s="6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102" t="s">
        <v>19</v>
      </c>
      <c r="B36" s="103"/>
      <c r="C36" s="14" t="s">
        <v>13</v>
      </c>
      <c r="D36" s="10" t="s">
        <v>12</v>
      </c>
      <c r="E36" s="9" t="s">
        <v>13</v>
      </c>
      <c r="F36" s="10" t="s">
        <v>12</v>
      </c>
      <c r="G36" s="9" t="s">
        <v>13</v>
      </c>
      <c r="H36" s="10" t="s">
        <v>12</v>
      </c>
      <c r="I36" s="9" t="s">
        <v>13</v>
      </c>
      <c r="J36" s="10" t="s">
        <v>12</v>
      </c>
      <c r="K36" s="9" t="s">
        <v>13</v>
      </c>
      <c r="L36" s="10" t="s">
        <v>12</v>
      </c>
      <c r="M36" s="9" t="s">
        <v>13</v>
      </c>
      <c r="N36" s="10" t="s">
        <v>12</v>
      </c>
      <c r="O36" s="9" t="s">
        <v>13</v>
      </c>
      <c r="P36" s="10" t="s">
        <v>12</v>
      </c>
      <c r="Q36" s="9" t="s">
        <v>13</v>
      </c>
      <c r="R36" s="15" t="s">
        <v>12</v>
      </c>
    </row>
    <row r="37" spans="1:18" ht="13.5" thickBot="1">
      <c r="A37" s="104"/>
      <c r="B37" s="105"/>
      <c r="C37" s="56">
        <f>C8-C24</f>
        <v>72</v>
      </c>
      <c r="D37" s="28">
        <f>IF(C8=0,0,C37*100/C8)</f>
        <v>100</v>
      </c>
      <c r="E37" s="57">
        <f>E8-E24</f>
        <v>54</v>
      </c>
      <c r="F37" s="28">
        <f>IF(E8=0,0,E37*100/E8)</f>
        <v>100</v>
      </c>
      <c r="G37" s="57">
        <f>G8-G24</f>
        <v>105</v>
      </c>
      <c r="H37" s="28">
        <f>IF(G8=0,0,G37*100/G8)</f>
        <v>100</v>
      </c>
      <c r="I37" s="57">
        <f>I8-I24</f>
        <v>181</v>
      </c>
      <c r="J37" s="28">
        <f>IF(I8=0,0,I37*100/I8)</f>
        <v>90.049751243781088</v>
      </c>
      <c r="K37" s="57">
        <f>K8-K24</f>
        <v>18</v>
      </c>
      <c r="L37" s="28">
        <f>IF(K8=0,0,K37*100/K8)</f>
        <v>100</v>
      </c>
      <c r="M37" s="57">
        <f>M8-M24</f>
        <v>24</v>
      </c>
      <c r="N37" s="28">
        <f>IF(M8=0,0,M37*100/M8)</f>
        <v>100</v>
      </c>
      <c r="O37" s="57">
        <f>O8-O24</f>
        <v>18</v>
      </c>
      <c r="P37" s="28">
        <f>IF(O8=0,0,O37*100/O8)</f>
        <v>100</v>
      </c>
      <c r="Q37" s="57">
        <f>Q8-Q24</f>
        <v>18</v>
      </c>
      <c r="R37" s="31">
        <f>IF(Q8=0,0,Q37*100/Q8)</f>
        <v>100</v>
      </c>
    </row>
    <row r="39" spans="1:18">
      <c r="A39" s="133" t="s">
        <v>26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>
      <c r="A40" s="128" t="s">
        <v>36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</row>
    <row r="41" spans="1:18">
      <c r="A41" s="129" t="s">
        <v>27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18" ht="65.25" customHeight="1">
      <c r="A42" s="63" t="s">
        <v>38</v>
      </c>
      <c r="B42" s="91" t="s">
        <v>39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</sheetData>
  <mergeCells count="126">
    <mergeCell ref="G34:H34"/>
    <mergeCell ref="I33:J33"/>
    <mergeCell ref="I34:J34"/>
    <mergeCell ref="M33:N33"/>
    <mergeCell ref="M34:N34"/>
    <mergeCell ref="O33:P33"/>
    <mergeCell ref="O34:P34"/>
    <mergeCell ref="I11:J11"/>
    <mergeCell ref="I12:J12"/>
    <mergeCell ref="I13:J13"/>
    <mergeCell ref="Q33:R33"/>
    <mergeCell ref="Q34:R34"/>
    <mergeCell ref="C33:D33"/>
    <mergeCell ref="E33:F33"/>
    <mergeCell ref="E34:F34"/>
    <mergeCell ref="C34:D34"/>
    <mergeCell ref="G33:H33"/>
    <mergeCell ref="C9:D9"/>
    <mergeCell ref="C10:D10"/>
    <mergeCell ref="C11:D11"/>
    <mergeCell ref="A39:R39"/>
    <mergeCell ref="M10:N10"/>
    <mergeCell ref="M11:N11"/>
    <mergeCell ref="K11:L11"/>
    <mergeCell ref="G11:H11"/>
    <mergeCell ref="G12:H12"/>
    <mergeCell ref="G13:H13"/>
    <mergeCell ref="A40:R40"/>
    <mergeCell ref="A41:R41"/>
    <mergeCell ref="C12:D12"/>
    <mergeCell ref="C13:D13"/>
    <mergeCell ref="K12:L12"/>
    <mergeCell ref="K13:L13"/>
    <mergeCell ref="K14:L14"/>
    <mergeCell ref="K15:L15"/>
    <mergeCell ref="A25:R25"/>
    <mergeCell ref="C32:D32"/>
    <mergeCell ref="E6:F6"/>
    <mergeCell ref="G6:H6"/>
    <mergeCell ref="G14:H14"/>
    <mergeCell ref="E9:F9"/>
    <mergeCell ref="E10:F10"/>
    <mergeCell ref="E11:F11"/>
    <mergeCell ref="E12:F12"/>
    <mergeCell ref="E13:F13"/>
    <mergeCell ref="G8:H8"/>
    <mergeCell ref="I8:J8"/>
    <mergeCell ref="C5:L5"/>
    <mergeCell ref="K6:L6"/>
    <mergeCell ref="K7:L7"/>
    <mergeCell ref="M9:N9"/>
    <mergeCell ref="K8:L8"/>
    <mergeCell ref="K9:L9"/>
    <mergeCell ref="C8:D8"/>
    <mergeCell ref="C6:D6"/>
    <mergeCell ref="C7:D7"/>
    <mergeCell ref="G9:H9"/>
    <mergeCell ref="G10:H10"/>
    <mergeCell ref="I9:J9"/>
    <mergeCell ref="I10:J10"/>
    <mergeCell ref="K10:L10"/>
    <mergeCell ref="E7:F7"/>
    <mergeCell ref="G7:H7"/>
    <mergeCell ref="I7:J7"/>
    <mergeCell ref="E8:F8"/>
    <mergeCell ref="O6:R6"/>
    <mergeCell ref="O7:P7"/>
    <mergeCell ref="O8:P8"/>
    <mergeCell ref="Q7:R7"/>
    <mergeCell ref="Q8:R8"/>
    <mergeCell ref="I6:J6"/>
    <mergeCell ref="A36:B37"/>
    <mergeCell ref="A23:A24"/>
    <mergeCell ref="A16:R16"/>
    <mergeCell ref="A17:B18"/>
    <mergeCell ref="A19:A22"/>
    <mergeCell ref="Q15:R15"/>
    <mergeCell ref="M15:N15"/>
    <mergeCell ref="O15:P15"/>
    <mergeCell ref="K33:L33"/>
    <mergeCell ref="K34:L34"/>
    <mergeCell ref="K32:L32"/>
    <mergeCell ref="G15:H15"/>
    <mergeCell ref="E15:F15"/>
    <mergeCell ref="O14:P14"/>
    <mergeCell ref="C14:D14"/>
    <mergeCell ref="C15:D15"/>
    <mergeCell ref="I14:J14"/>
    <mergeCell ref="I15:J15"/>
    <mergeCell ref="E14:F14"/>
    <mergeCell ref="M32:N32"/>
    <mergeCell ref="O32:P32"/>
    <mergeCell ref="Q32:R32"/>
    <mergeCell ref="B42:R42"/>
    <mergeCell ref="A33:B33"/>
    <mergeCell ref="A34:B34"/>
    <mergeCell ref="A32:B32"/>
    <mergeCell ref="E32:F32"/>
    <mergeCell ref="G32:H32"/>
    <mergeCell ref="I32:J32"/>
    <mergeCell ref="A28:A30"/>
    <mergeCell ref="A26:B27"/>
    <mergeCell ref="A8:B8"/>
    <mergeCell ref="A5:B7"/>
    <mergeCell ref="A9:A14"/>
    <mergeCell ref="Q10:R10"/>
    <mergeCell ref="Q11:R11"/>
    <mergeCell ref="Q9:R9"/>
    <mergeCell ref="O13:P13"/>
    <mergeCell ref="M7:N7"/>
    <mergeCell ref="Q14:R14"/>
    <mergeCell ref="M12:N12"/>
    <mergeCell ref="M13:N13"/>
    <mergeCell ref="M14:N14"/>
    <mergeCell ref="A3:R3"/>
    <mergeCell ref="A1:R1"/>
    <mergeCell ref="A2:R2"/>
    <mergeCell ref="M6:N6"/>
    <mergeCell ref="M8:N8"/>
    <mergeCell ref="M5:R5"/>
    <mergeCell ref="O9:P9"/>
    <mergeCell ref="O10:P10"/>
    <mergeCell ref="O11:P11"/>
    <mergeCell ref="O12:P12"/>
    <mergeCell ref="Q12:R12"/>
    <mergeCell ref="Q13:R13"/>
  </mergeCells>
  <phoneticPr fontId="0" type="noConversion"/>
  <pageMargins left="0.39370078740157483" right="0.39370078740157483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Рукава</vt:lpstr>
      <vt:lpstr>Рукавное оборудование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2012-11-28T07:59:09Z</cp:lastPrinted>
  <dcterms:created xsi:type="dcterms:W3CDTF">2012-11-19T12:10:48Z</dcterms:created>
  <dcterms:modified xsi:type="dcterms:W3CDTF">2013-03-24T12:53:33Z</dcterms:modified>
</cp:coreProperties>
</file>