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тчет2" sheetId="1" r:id="rId1"/>
    <sheet name="130" sheetId="2" r:id="rId2"/>
    <sheet name="131" sheetId="3" r:id="rId3"/>
    <sheet name="Лист5" sheetId="4" r:id="rId4"/>
    <sheet name="Лист6" sheetId="5" r:id="rId5"/>
    <sheet name="Лист7" sheetId="6" r:id="rId6"/>
  </sheets>
  <definedNames>
    <definedName name="_xlnm.Print_Area" localSheetId="1">'130'!$A$1:$S$72</definedName>
    <definedName name="_xlnm.Print_Area" localSheetId="2">'131'!$A$1:$S$68</definedName>
    <definedName name="_xlnm.Print_Area" localSheetId="0">'Отчет2'!$A$1:$R$35</definedName>
  </definedNames>
  <calcPr fullCalcOnLoad="1"/>
</workbook>
</file>

<file path=xl/sharedStrings.xml><?xml version="1.0" encoding="utf-8"?>
<sst xmlns="http://schemas.openxmlformats.org/spreadsheetml/2006/main" count="335" uniqueCount="138">
  <si>
    <t>Э К С П Л У А Т А Ц И О Н Н А Я             К А Р Т А</t>
  </si>
  <si>
    <t>Приложение №4 к Наставлению по технической службе ГПС</t>
  </si>
  <si>
    <t xml:space="preserve">Работа пожарного автомобиля за </t>
  </si>
  <si>
    <t>апрель</t>
  </si>
  <si>
    <t>2009 г.</t>
  </si>
  <si>
    <t xml:space="preserve">Наименование и № подразделения </t>
  </si>
  <si>
    <t>ПЧ-252</t>
  </si>
  <si>
    <t>Тип, марка, модель автомобиля</t>
  </si>
  <si>
    <t>АЦ-40 (130)63Б</t>
  </si>
  <si>
    <t>Гос. регистрационный знак</t>
  </si>
  <si>
    <t>В 045 МЕ</t>
  </si>
  <si>
    <t>Пробег автомобиля на 1-е число месяца от начала эксплуатации:</t>
  </si>
  <si>
    <t>шасси</t>
  </si>
  <si>
    <t>км</t>
  </si>
  <si>
    <t>двигателя</t>
  </si>
  <si>
    <t>км (приведенный)</t>
  </si>
  <si>
    <t>Остаток топлива в автомобиле на 1-е число отчетного месяца</t>
  </si>
  <si>
    <t>литр.</t>
  </si>
  <si>
    <t>Заправлено топлива в автомобиль за отчетный месяц</t>
  </si>
  <si>
    <t>Остаток топлива в автомобиле на 1-е число следующего за  отчетным месяца</t>
  </si>
  <si>
    <t>Результат расхода топлива за отчетный месяц</t>
  </si>
  <si>
    <t>Фактически</t>
  </si>
  <si>
    <t>Экономия</t>
  </si>
  <si>
    <t>зима</t>
  </si>
  <si>
    <t>По нормам</t>
  </si>
  <si>
    <t>Перерасход</t>
  </si>
  <si>
    <t>лето</t>
  </si>
  <si>
    <t>Дата.</t>
  </si>
  <si>
    <t>Наименование места работы</t>
  </si>
  <si>
    <t>Работа     пожарного     автомобиля</t>
  </si>
  <si>
    <t>расход топлива 
в литрах</t>
  </si>
  <si>
    <t>Подписи</t>
  </si>
  <si>
    <t>ПРИВЕДЕННЫЙ</t>
  </si>
  <si>
    <t>пробег</t>
  </si>
  <si>
    <t>с насосом</t>
  </si>
  <si>
    <t>без насоса</t>
  </si>
  <si>
    <t>смена караулов</t>
  </si>
  <si>
    <t>прочие работы</t>
  </si>
  <si>
    <t>Время 
выезда</t>
  </si>
  <si>
    <t>Время 
возвращения</t>
  </si>
  <si>
    <t>Показания спидометра перед выездом</t>
  </si>
  <si>
    <t>Пройдено к месту 
работы и обратно</t>
  </si>
  <si>
    <t>на 
пожарах (мин)</t>
  </si>
  <si>
    <t>на 
учениях (мин)</t>
  </si>
  <si>
    <t>Смена караула</t>
  </si>
  <si>
    <t>Прочие работы</t>
  </si>
  <si>
    <t>Заправлено топлива</t>
  </si>
  <si>
    <t>часы</t>
  </si>
  <si>
    <t>мин</t>
  </si>
  <si>
    <t>фактически</t>
  </si>
  <si>
    <t>По норме</t>
  </si>
  <si>
    <t>Водителя</t>
  </si>
  <si>
    <t>Начальника караула</t>
  </si>
  <si>
    <t>00</t>
  </si>
  <si>
    <t>30</t>
  </si>
  <si>
    <t>Работа автомобиля за отчетный месяц</t>
  </si>
  <si>
    <t>Израсходовано топлива по элементам работ 
(в литрах)</t>
  </si>
  <si>
    <t>Наработка пожарного автомобиля за отчетный месяц в км общего пробега (с учетом приведеного)</t>
  </si>
  <si>
    <t>Старший водитель</t>
  </si>
  <si>
    <t>"           "</t>
  </si>
  <si>
    <t>АЦ -40(131) 137А</t>
  </si>
  <si>
    <t>70-18 МОМ</t>
  </si>
  <si>
    <t>Нормы</t>
  </si>
  <si>
    <t>смена 
караулов</t>
  </si>
  <si>
    <t>прочие 
работы</t>
  </si>
  <si>
    <t>УТВЕРЖДАЮ</t>
  </si>
  <si>
    <t>май</t>
  </si>
  <si>
    <t>2009г</t>
  </si>
  <si>
    <t>№ п/п</t>
  </si>
  <si>
    <t>Наименование подразделения</t>
  </si>
  <si>
    <t>Тип автомобиля</t>
  </si>
  <si>
    <t>Марка автомобиля</t>
  </si>
  <si>
    <t>Гос. номер</t>
  </si>
  <si>
    <t>Показания спидометра</t>
  </si>
  <si>
    <t>Пробег за месяц</t>
  </si>
  <si>
    <t>горючее</t>
  </si>
  <si>
    <t>начало</t>
  </si>
  <si>
    <t>конец</t>
  </si>
  <si>
    <t>норма расхода</t>
  </si>
  <si>
    <t>расход по нормам</t>
  </si>
  <si>
    <t>факт.  расход</t>
  </si>
  <si>
    <t>получено из других источников</t>
  </si>
  <si>
    <t>перерасход</t>
  </si>
  <si>
    <t>остаток на начало месяца</t>
  </si>
  <si>
    <t>остаток конец   бак</t>
  </si>
  <si>
    <t>склад начало месяца</t>
  </si>
  <si>
    <t xml:space="preserve">склад конец месяца </t>
  </si>
  <si>
    <t>получено бензина в отчет. месяце</t>
  </si>
  <si>
    <t>отоп. котел</t>
  </si>
  <si>
    <t>АЦ-40</t>
  </si>
  <si>
    <t>ЗИЛ 130</t>
  </si>
  <si>
    <t>на пожарах с насосом</t>
  </si>
  <si>
    <t>на пожарах без насоса</t>
  </si>
  <si>
    <t>на учениях с насосом</t>
  </si>
  <si>
    <t>на учениях без насоса</t>
  </si>
  <si>
    <t>смена караула</t>
  </si>
  <si>
    <t>прочие расходы</t>
  </si>
  <si>
    <t>ЗИЛ 131</t>
  </si>
  <si>
    <t>70-18 мом</t>
  </si>
  <si>
    <t>ИТОГО:</t>
  </si>
  <si>
    <t>Справка-свод по наименованию полученого ГСМ :</t>
  </si>
  <si>
    <t>АИ-92</t>
  </si>
  <si>
    <t>АИ-95</t>
  </si>
  <si>
    <t>АИ-80</t>
  </si>
  <si>
    <t>ДТ</t>
  </si>
  <si>
    <t>ИТОГО</t>
  </si>
  <si>
    <t xml:space="preserve">                        Отчётпо списанию бензина за</t>
  </si>
  <si>
    <t>июль</t>
  </si>
  <si>
    <t>д.Закубежье пожар</t>
  </si>
  <si>
    <t>56</t>
  </si>
  <si>
    <t>05</t>
  </si>
  <si>
    <t>д.Селково АЗС</t>
  </si>
  <si>
    <t>10</t>
  </si>
  <si>
    <t>п.Новый мусор</t>
  </si>
  <si>
    <t>48</t>
  </si>
  <si>
    <t>12</t>
  </si>
  <si>
    <t>с.Шеметово мусор</t>
  </si>
  <si>
    <t>20</t>
  </si>
  <si>
    <t>21</t>
  </si>
  <si>
    <t>п.Новый авария водопровода</t>
  </si>
  <si>
    <t>п.Новый проверка ПГ</t>
  </si>
  <si>
    <t>п.Новый показ техники</t>
  </si>
  <si>
    <t>15</t>
  </si>
  <si>
    <t>40</t>
  </si>
  <si>
    <t>п.Новый ложный</t>
  </si>
  <si>
    <t>19</t>
  </si>
  <si>
    <t>35</t>
  </si>
  <si>
    <t>д.Петрушино пожар</t>
  </si>
  <si>
    <t>ПТЗ  территоря части</t>
  </si>
  <si>
    <t>55</t>
  </si>
  <si>
    <t xml:space="preserve">Начальник </t>
  </si>
  <si>
    <t>_________________________</t>
  </si>
  <si>
    <t>по автотранспорту, стоящему на балансе ПЧ-XXXX</t>
  </si>
  <si>
    <t xml:space="preserve"> начальника ПЧ-XXX</t>
  </si>
  <si>
    <t>ZZZZZZZZZZZZ</t>
  </si>
  <si>
    <t xml:space="preserve">Начальник части                                   </t>
  </si>
  <si>
    <t>ПЧ-XXX</t>
  </si>
  <si>
    <t>Начальник части                                           ZZZZZZZZZ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</si>
</sst>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 mmm\ yy"/>
    <numFmt numFmtId="165" formatCode="0.000"/>
    <numFmt numFmtId="166" formatCode="dd/mm/yy;@"/>
    <numFmt numFmtId="167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b/>
      <i/>
      <sz val="12"/>
      <name val="Arial Cyr"/>
      <family val="2"/>
    </font>
    <font>
      <sz val="9"/>
      <name val="Arial Cyr"/>
      <family val="2"/>
    </font>
    <font>
      <b/>
      <sz val="10"/>
      <name val="Arial Cyr"/>
      <family val="0"/>
    </font>
    <font>
      <b/>
      <sz val="8"/>
      <name val="Arial Cyr"/>
      <family val="0"/>
    </font>
    <font>
      <b/>
      <sz val="16"/>
      <name val="Arial Cyr"/>
      <family val="0"/>
    </font>
    <font>
      <sz val="5"/>
      <name val="Arial Cyr"/>
      <family val="0"/>
    </font>
    <font>
      <sz val="6"/>
      <name val="Arial Cyr"/>
      <family val="2"/>
    </font>
    <font>
      <i/>
      <sz val="6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b/>
      <sz val="9"/>
      <name val="Arial Cyr"/>
      <family val="0"/>
    </font>
    <font>
      <sz val="8"/>
      <color indexed="57"/>
      <name val="Arial Cyr"/>
      <family val="0"/>
    </font>
    <font>
      <b/>
      <sz val="8"/>
      <color indexed="57"/>
      <name val="Arial Cyr"/>
      <family val="0"/>
    </font>
    <font>
      <sz val="5"/>
      <color indexed="57"/>
      <name val="Arial Cyr"/>
      <family val="0"/>
    </font>
    <font>
      <sz val="9"/>
      <color indexed="57"/>
      <name val="Arial Cyr"/>
      <family val="0"/>
    </font>
    <font>
      <sz val="10"/>
      <color indexed="9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6"/>
        <bgColor indexed="64"/>
      </patternFill>
    </fill>
    <fill>
      <patternFill patternType="darkGrid"/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medium"/>
      <top style="medium"/>
      <bottom style="medium"/>
    </border>
    <border>
      <left style="medium"/>
      <right style="medium"/>
      <top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/>
      <top style="thin"/>
      <bottom/>
    </border>
    <border>
      <left style="medium"/>
      <right/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56">
    <xf numFmtId="0" fontId="0" fillId="0" borderId="0" xfId="0" applyFont="1" applyAlignment="1">
      <alignment/>
    </xf>
    <xf numFmtId="0" fontId="2" fillId="0" borderId="0" xfId="52">
      <alignment/>
      <protection/>
    </xf>
    <xf numFmtId="0" fontId="5" fillId="0" borderId="0" xfId="52" applyNumberFormat="1" applyFont="1" applyFill="1" applyBorder="1" applyAlignment="1">
      <alignment horizontal="right"/>
      <protection/>
    </xf>
    <xf numFmtId="0" fontId="4" fillId="0" borderId="0" xfId="52" applyNumberFormat="1" applyFont="1" applyFill="1" applyBorder="1" applyAlignment="1">
      <alignment horizontal="right"/>
      <protection/>
    </xf>
    <xf numFmtId="0" fontId="3" fillId="0" borderId="0" xfId="52" applyNumberFormat="1" applyFont="1" applyFill="1" applyBorder="1" applyAlignment="1">
      <alignment horizontal="left"/>
      <protection/>
    </xf>
    <xf numFmtId="0" fontId="3" fillId="0" borderId="10" xfId="52" applyNumberFormat="1" applyFont="1" applyFill="1" applyBorder="1" applyAlignment="1">
      <alignment horizontal="left"/>
      <protection/>
    </xf>
    <xf numFmtId="0" fontId="2" fillId="0" borderId="0" xfId="52" applyNumberFormat="1" applyFont="1" applyFill="1" applyBorder="1" applyAlignment="1">
      <alignment horizontal="left"/>
      <protection/>
    </xf>
    <xf numFmtId="0" fontId="7" fillId="0" borderId="0" xfId="52" applyNumberFormat="1" applyFont="1" applyFill="1" applyBorder="1" applyAlignment="1">
      <alignment horizontal="left"/>
      <protection/>
    </xf>
    <xf numFmtId="0" fontId="7" fillId="0" borderId="10" xfId="52" applyNumberFormat="1" applyFont="1" applyFill="1" applyBorder="1" applyAlignment="1">
      <alignment horizontal="left"/>
      <protection/>
    </xf>
    <xf numFmtId="0" fontId="7" fillId="0" borderId="0" xfId="52" applyNumberFormat="1" applyFont="1" applyFill="1" applyBorder="1">
      <alignment/>
      <protection/>
    </xf>
    <xf numFmtId="0" fontId="7" fillId="0" borderId="0" xfId="52" applyNumberFormat="1" applyFont="1" applyFill="1" applyBorder="1" applyAlignment="1">
      <alignment horizontal="left" wrapText="1"/>
      <protection/>
    </xf>
    <xf numFmtId="0" fontId="3" fillId="0" borderId="11" xfId="52" applyNumberFormat="1" applyFont="1" applyFill="1" applyBorder="1" applyAlignment="1">
      <alignment horizontal="center" vertical="center" textRotation="90" wrapText="1"/>
      <protection/>
    </xf>
    <xf numFmtId="0" fontId="3" fillId="0" borderId="0" xfId="52" applyFont="1" applyFill="1" applyBorder="1">
      <alignment/>
      <protection/>
    </xf>
    <xf numFmtId="0" fontId="3" fillId="0" borderId="0" xfId="52" applyNumberFormat="1" applyFont="1" applyFill="1" applyBorder="1" applyAlignment="1">
      <alignment/>
      <protection/>
    </xf>
    <xf numFmtId="0" fontId="5" fillId="0" borderId="0" xfId="52" applyNumberFormat="1" applyFont="1" applyFill="1" applyBorder="1" applyAlignment="1">
      <alignment horizontal="center"/>
      <protection/>
    </xf>
    <xf numFmtId="0" fontId="3" fillId="0" borderId="0" xfId="52" applyNumberFormat="1" applyFont="1" applyFill="1" applyBorder="1" applyAlignment="1">
      <alignment horizontal="center"/>
      <protection/>
    </xf>
    <xf numFmtId="0" fontId="2" fillId="0" borderId="0" xfId="52" applyNumberFormat="1" applyFont="1" applyFill="1" applyBorder="1" applyAlignment="1">
      <alignment horizontal="center"/>
      <protection/>
    </xf>
    <xf numFmtId="0" fontId="7" fillId="0" borderId="0" xfId="52" applyNumberFormat="1" applyFont="1" applyFill="1" applyBorder="1" applyAlignment="1">
      <alignment horizontal="center"/>
      <protection/>
    </xf>
    <xf numFmtId="0" fontId="8" fillId="0" borderId="0" xfId="52" applyNumberFormat="1" applyFont="1" applyFill="1" applyBorder="1" applyAlignment="1">
      <alignment horizontal="center"/>
      <protection/>
    </xf>
    <xf numFmtId="0" fontId="3" fillId="0" borderId="11" xfId="52" applyNumberFormat="1" applyFont="1" applyFill="1" applyBorder="1" applyAlignment="1">
      <alignment horizontal="center" vertical="center" wrapText="1"/>
      <protection/>
    </xf>
    <xf numFmtId="0" fontId="12" fillId="0" borderId="11" xfId="52" applyNumberFormat="1" applyFont="1" applyFill="1" applyBorder="1" applyAlignment="1">
      <alignment horizontal="center" vertical="center" textRotation="90" wrapText="1"/>
      <protection/>
    </xf>
    <xf numFmtId="0" fontId="3" fillId="0" borderId="11" xfId="52" applyNumberFormat="1" applyFont="1" applyFill="1" applyBorder="1" applyAlignment="1">
      <alignment horizontal="center" vertical="center"/>
      <protection/>
    </xf>
    <xf numFmtId="0" fontId="3" fillId="0" borderId="10" xfId="52" applyFont="1" applyFill="1" applyBorder="1">
      <alignment/>
      <protection/>
    </xf>
    <xf numFmtId="49" fontId="7" fillId="0" borderId="12" xfId="52" applyNumberFormat="1" applyFont="1" applyBorder="1" applyAlignment="1">
      <alignment horizontal="center" wrapText="1"/>
      <protection/>
    </xf>
    <xf numFmtId="0" fontId="7" fillId="0" borderId="0" xfId="52" applyFont="1" applyFill="1" applyBorder="1">
      <alignment/>
      <protection/>
    </xf>
    <xf numFmtId="0" fontId="16" fillId="0" borderId="0" xfId="52" applyFont="1" applyFill="1" applyBorder="1">
      <alignment/>
      <protection/>
    </xf>
    <xf numFmtId="164" fontId="11" fillId="33" borderId="0" xfId="52" applyNumberFormat="1" applyFont="1" applyFill="1" applyBorder="1">
      <alignment/>
      <protection/>
    </xf>
    <xf numFmtId="0" fontId="3" fillId="0" borderId="13" xfId="52" applyNumberFormat="1" applyFont="1" applyFill="1" applyBorder="1" applyAlignment="1">
      <alignment horizontal="left"/>
      <protection/>
    </xf>
    <xf numFmtId="0" fontId="3" fillId="0" borderId="13" xfId="52" applyFont="1" applyFill="1" applyBorder="1">
      <alignment/>
      <protection/>
    </xf>
    <xf numFmtId="0" fontId="7" fillId="0" borderId="10" xfId="52" applyFont="1" applyFill="1" applyBorder="1">
      <alignment/>
      <protection/>
    </xf>
    <xf numFmtId="0" fontId="7" fillId="0" borderId="10" xfId="52" applyNumberFormat="1" applyFont="1" applyFill="1" applyBorder="1">
      <alignment/>
      <protection/>
    </xf>
    <xf numFmtId="0" fontId="7" fillId="0" borderId="13" xfId="52" applyNumberFormat="1" applyFont="1" applyFill="1" applyBorder="1" applyAlignment="1">
      <alignment horizontal="left" wrapText="1"/>
      <protection/>
    </xf>
    <xf numFmtId="0" fontId="7" fillId="0" borderId="13" xfId="52" applyNumberFormat="1" applyFont="1" applyFill="1" applyBorder="1">
      <alignment/>
      <protection/>
    </xf>
    <xf numFmtId="0" fontId="7" fillId="0" borderId="13" xfId="52" applyNumberFormat="1" applyFont="1" applyFill="1" applyBorder="1" applyAlignment="1">
      <alignment/>
      <protection/>
    </xf>
    <xf numFmtId="164" fontId="7" fillId="0" borderId="0" xfId="52" applyNumberFormat="1" applyFont="1" applyFill="1" applyBorder="1" applyAlignment="1">
      <alignment horizontal="center"/>
      <protection/>
    </xf>
    <xf numFmtId="0" fontId="7" fillId="0" borderId="0" xfId="52" applyFont="1" applyFill="1" applyBorder="1" applyAlignment="1">
      <alignment wrapText="1"/>
      <protection/>
    </xf>
    <xf numFmtId="0" fontId="15" fillId="0" borderId="0" xfId="52" applyNumberFormat="1" applyFont="1" applyFill="1" applyBorder="1" applyAlignment="1">
      <alignment horizontal="left" wrapText="1"/>
      <protection/>
    </xf>
    <xf numFmtId="2" fontId="7" fillId="0" borderId="0" xfId="52" applyNumberFormat="1" applyFont="1" applyFill="1" applyBorder="1">
      <alignment/>
      <protection/>
    </xf>
    <xf numFmtId="0" fontId="7" fillId="0" borderId="12" xfId="52" applyFont="1" applyFill="1" applyBorder="1">
      <alignment/>
      <protection/>
    </xf>
    <xf numFmtId="164" fontId="11" fillId="33" borderId="14" xfId="52" applyNumberFormat="1" applyFont="1" applyFill="1" applyBorder="1" applyAlignment="1">
      <alignment horizontal="center"/>
      <protection/>
    </xf>
    <xf numFmtId="164" fontId="11" fillId="33" borderId="14" xfId="52" applyNumberFormat="1" applyFont="1" applyFill="1" applyBorder="1">
      <alignment/>
      <protection/>
    </xf>
    <xf numFmtId="166" fontId="7" fillId="0" borderId="12" xfId="52" applyNumberFormat="1" applyFont="1" applyFill="1" applyBorder="1" applyAlignment="1">
      <alignment horizontal="center"/>
      <protection/>
    </xf>
    <xf numFmtId="0" fontId="7" fillId="0" borderId="12" xfId="52" applyFont="1" applyFill="1" applyBorder="1" applyAlignment="1">
      <alignment wrapText="1"/>
      <protection/>
    </xf>
    <xf numFmtId="2" fontId="15" fillId="0" borderId="12" xfId="52" applyNumberFormat="1" applyFont="1" applyFill="1" applyBorder="1">
      <alignment/>
      <protection/>
    </xf>
    <xf numFmtId="2" fontId="7" fillId="0" borderId="11" xfId="52" applyNumberFormat="1" applyFont="1" applyFill="1" applyBorder="1" applyAlignment="1">
      <alignment horizontal="center" vertical="center"/>
      <protection/>
    </xf>
    <xf numFmtId="2" fontId="15" fillId="0" borderId="11" xfId="52" applyNumberFormat="1" applyFont="1" applyFill="1" applyBorder="1" applyAlignment="1">
      <alignment horizontal="center" vertical="center"/>
      <protection/>
    </xf>
    <xf numFmtId="0" fontId="7" fillId="0" borderId="12" xfId="52" applyFont="1" applyBorder="1">
      <alignment/>
      <protection/>
    </xf>
    <xf numFmtId="2" fontId="7" fillId="34" borderId="12" xfId="52" applyNumberFormat="1" applyFont="1" applyFill="1" applyBorder="1">
      <alignment/>
      <protection/>
    </xf>
    <xf numFmtId="2" fontId="3" fillId="0" borderId="11" xfId="52" applyNumberFormat="1" applyFont="1" applyFill="1" applyBorder="1" applyAlignment="1">
      <alignment horizontal="center" vertical="center"/>
      <protection/>
    </xf>
    <xf numFmtId="2" fontId="7" fillId="35" borderId="11" xfId="52" applyNumberFormat="1" applyFont="1" applyFill="1" applyBorder="1" applyAlignment="1">
      <alignment horizontal="center" vertical="center"/>
      <protection/>
    </xf>
    <xf numFmtId="165" fontId="7" fillId="36" borderId="12" xfId="52" applyNumberFormat="1" applyFont="1" applyFill="1" applyBorder="1">
      <alignment/>
      <protection/>
    </xf>
    <xf numFmtId="0" fontId="16" fillId="0" borderId="12" xfId="52" applyFont="1" applyFill="1" applyBorder="1">
      <alignment/>
      <protection/>
    </xf>
    <xf numFmtId="0" fontId="7" fillId="37" borderId="12" xfId="52" applyFont="1" applyFill="1" applyBorder="1">
      <alignment/>
      <protection/>
    </xf>
    <xf numFmtId="0" fontId="3" fillId="0" borderId="15" xfId="52" applyFont="1" applyFill="1" applyBorder="1" applyAlignment="1">
      <alignment vertical="center" textRotation="90"/>
      <protection/>
    </xf>
    <xf numFmtId="0" fontId="3" fillId="0" borderId="16" xfId="52" applyFont="1" applyFill="1" applyBorder="1" applyAlignment="1">
      <alignment horizontal="center"/>
      <protection/>
    </xf>
    <xf numFmtId="0" fontId="3" fillId="0" borderId="17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0" xfId="52" applyFont="1" applyFill="1" applyBorder="1" applyAlignment="1">
      <alignment horizontal="right"/>
      <protection/>
    </xf>
    <xf numFmtId="0" fontId="14" fillId="35" borderId="11" xfId="52" applyNumberFormat="1" applyFont="1" applyFill="1" applyBorder="1" applyAlignment="1">
      <alignment horizontal="center" vertical="center" wrapText="1"/>
      <protection/>
    </xf>
    <xf numFmtId="0" fontId="7" fillId="35" borderId="11" xfId="52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/>
      <protection/>
    </xf>
    <xf numFmtId="1" fontId="3" fillId="0" borderId="11" xfId="52" applyNumberFormat="1" applyFont="1" applyFill="1" applyBorder="1" applyAlignment="1">
      <alignment horizontal="center" vertical="center"/>
      <protection/>
    </xf>
    <xf numFmtId="0" fontId="7" fillId="0" borderId="11" xfId="52" applyFont="1" applyFill="1" applyBorder="1" applyAlignment="1">
      <alignment horizontal="center" vertical="center"/>
      <protection/>
    </xf>
    <xf numFmtId="165" fontId="3" fillId="0" borderId="11" xfId="52" applyNumberFormat="1" applyFont="1" applyFill="1" applyBorder="1" applyAlignment="1">
      <alignment horizontal="center" vertical="center"/>
      <protection/>
    </xf>
    <xf numFmtId="165" fontId="7" fillId="0" borderId="11" xfId="52" applyNumberFormat="1" applyFont="1" applyFill="1" applyBorder="1" applyAlignment="1">
      <alignment horizontal="center" vertical="center"/>
      <protection/>
    </xf>
    <xf numFmtId="0" fontId="3" fillId="37" borderId="11" xfId="52" applyNumberFormat="1" applyFont="1" applyFill="1" applyBorder="1" applyAlignment="1">
      <alignment horizontal="center" vertical="center"/>
      <protection/>
    </xf>
    <xf numFmtId="1" fontId="3" fillId="37" borderId="11" xfId="52" applyNumberFormat="1" applyFont="1" applyFill="1" applyBorder="1" applyAlignment="1">
      <alignment horizontal="center" vertical="center"/>
      <protection/>
    </xf>
    <xf numFmtId="2" fontId="3" fillId="37" borderId="11" xfId="52" applyNumberFormat="1" applyFont="1" applyFill="1" applyBorder="1" applyAlignment="1">
      <alignment horizontal="center" vertical="center"/>
      <protection/>
    </xf>
    <xf numFmtId="0" fontId="7" fillId="37" borderId="0" xfId="52" applyFont="1" applyFill="1" applyBorder="1">
      <alignment/>
      <protection/>
    </xf>
    <xf numFmtId="0" fontId="3" fillId="38" borderId="11" xfId="52" applyNumberFormat="1" applyFont="1" applyFill="1" applyBorder="1" applyAlignment="1">
      <alignment horizontal="center" vertical="center" wrapText="1"/>
      <protection/>
    </xf>
    <xf numFmtId="0" fontId="7" fillId="38" borderId="12" xfId="52" applyFont="1" applyFill="1" applyBorder="1">
      <alignment/>
      <protection/>
    </xf>
    <xf numFmtId="0" fontId="3" fillId="38" borderId="11" xfId="52" applyFont="1" applyFill="1" applyBorder="1" applyAlignment="1">
      <alignment horizontal="center" vertical="center"/>
      <protection/>
    </xf>
    <xf numFmtId="2" fontId="3" fillId="38" borderId="11" xfId="52" applyNumberFormat="1" applyFont="1" applyFill="1" applyBorder="1" applyAlignment="1">
      <alignment horizontal="center" vertical="center"/>
      <protection/>
    </xf>
    <xf numFmtId="0" fontId="7" fillId="38" borderId="0" xfId="52" applyFont="1" applyFill="1" applyBorder="1">
      <alignment/>
      <protection/>
    </xf>
    <xf numFmtId="0" fontId="3" fillId="39" borderId="11" xfId="52" applyNumberFormat="1" applyFont="1" applyFill="1" applyBorder="1" applyAlignment="1">
      <alignment horizontal="center" vertical="center" wrapText="1"/>
      <protection/>
    </xf>
    <xf numFmtId="0" fontId="7" fillId="39" borderId="12" xfId="52" applyFont="1" applyFill="1" applyBorder="1">
      <alignment/>
      <protection/>
    </xf>
    <xf numFmtId="0" fontId="3" fillId="39" borderId="11" xfId="52" applyFont="1" applyFill="1" applyBorder="1" applyAlignment="1">
      <alignment horizontal="center" vertical="center"/>
      <protection/>
    </xf>
    <xf numFmtId="2" fontId="3" fillId="39" borderId="11" xfId="52" applyNumberFormat="1" applyFont="1" applyFill="1" applyBorder="1" applyAlignment="1">
      <alignment horizontal="center" vertical="center"/>
      <protection/>
    </xf>
    <xf numFmtId="0" fontId="7" fillId="39" borderId="0" xfId="52" applyFont="1" applyFill="1" applyBorder="1">
      <alignment/>
      <protection/>
    </xf>
    <xf numFmtId="0" fontId="3" fillId="39" borderId="11" xfId="52" applyNumberFormat="1" applyFont="1" applyFill="1" applyBorder="1" applyAlignment="1">
      <alignment horizontal="center" vertical="center" textRotation="90" wrapText="1"/>
      <protection/>
    </xf>
    <xf numFmtId="1" fontId="3" fillId="39" borderId="11" xfId="52" applyNumberFormat="1" applyFont="1" applyFill="1" applyBorder="1" applyAlignment="1">
      <alignment horizontal="center" vertical="center"/>
      <protection/>
    </xf>
    <xf numFmtId="0" fontId="7" fillId="0" borderId="12" xfId="52" applyNumberFormat="1" applyFont="1" applyBorder="1" applyAlignment="1">
      <alignment horizontal="center" wrapText="1"/>
      <protection/>
    </xf>
    <xf numFmtId="0" fontId="2" fillId="0" borderId="0" xfId="53">
      <alignment/>
      <protection/>
    </xf>
    <xf numFmtId="0" fontId="5" fillId="0" borderId="0" xfId="53" applyNumberFormat="1" applyFont="1" applyFill="1" applyBorder="1" applyAlignment="1">
      <alignment horizontal="right"/>
      <protection/>
    </xf>
    <xf numFmtId="0" fontId="4" fillId="0" borderId="0" xfId="53" applyNumberFormat="1" applyFont="1" applyFill="1" applyBorder="1" applyAlignment="1">
      <alignment horizontal="right"/>
      <protection/>
    </xf>
    <xf numFmtId="0" fontId="3" fillId="0" borderId="0" xfId="53" applyNumberFormat="1" applyFont="1" applyFill="1" applyBorder="1" applyAlignment="1">
      <alignment horizontal="left"/>
      <protection/>
    </xf>
    <xf numFmtId="0" fontId="3" fillId="0" borderId="10" xfId="53" applyNumberFormat="1" applyFont="1" applyFill="1" applyBorder="1" applyAlignment="1">
      <alignment horizontal="left"/>
      <protection/>
    </xf>
    <xf numFmtId="0" fontId="2" fillId="0" borderId="0" xfId="53" applyNumberFormat="1" applyFont="1" applyFill="1" applyBorder="1" applyAlignment="1">
      <alignment horizontal="left"/>
      <protection/>
    </xf>
    <xf numFmtId="0" fontId="7" fillId="0" borderId="0" xfId="53" applyNumberFormat="1" applyFont="1" applyFill="1" applyBorder="1" applyAlignment="1">
      <alignment horizontal="left"/>
      <protection/>
    </xf>
    <xf numFmtId="0" fontId="7" fillId="0" borderId="10" xfId="53" applyNumberFormat="1" applyFont="1" applyFill="1" applyBorder="1" applyAlignment="1">
      <alignment horizontal="left"/>
      <protection/>
    </xf>
    <xf numFmtId="0" fontId="7" fillId="0" borderId="0" xfId="53" applyNumberFormat="1" applyFont="1" applyFill="1" applyBorder="1">
      <alignment/>
      <protection/>
    </xf>
    <xf numFmtId="0" fontId="7" fillId="0" borderId="0" xfId="53" applyNumberFormat="1" applyFont="1" applyFill="1" applyBorder="1" applyAlignment="1">
      <alignment horizontal="left" wrapText="1"/>
      <protection/>
    </xf>
    <xf numFmtId="0" fontId="3" fillId="0" borderId="11" xfId="53" applyNumberFormat="1" applyFont="1" applyFill="1" applyBorder="1" applyAlignment="1">
      <alignment horizontal="center" vertical="center" textRotation="90" wrapText="1"/>
      <protection/>
    </xf>
    <xf numFmtId="0" fontId="3" fillId="0" borderId="0" xfId="53" applyFont="1" applyFill="1" applyBorder="1">
      <alignment/>
      <protection/>
    </xf>
    <xf numFmtId="0" fontId="3" fillId="0" borderId="18" xfId="53" applyFont="1" applyFill="1" applyBorder="1" applyAlignment="1">
      <alignment horizontal="center"/>
      <protection/>
    </xf>
    <xf numFmtId="0" fontId="3" fillId="0" borderId="0" xfId="53" applyNumberFormat="1" applyFont="1" applyFill="1" applyBorder="1" applyAlignment="1">
      <alignment/>
      <protection/>
    </xf>
    <xf numFmtId="0" fontId="5" fillId="0" borderId="0" xfId="53" applyNumberFormat="1" applyFont="1" applyFill="1" applyBorder="1" applyAlignment="1">
      <alignment horizontal="center"/>
      <protection/>
    </xf>
    <xf numFmtId="0" fontId="3" fillId="0" borderId="0" xfId="53" applyNumberFormat="1" applyFont="1" applyFill="1" applyBorder="1" applyAlignment="1">
      <alignment horizontal="center"/>
      <protection/>
    </xf>
    <xf numFmtId="0" fontId="2" fillId="0" borderId="0" xfId="53" applyNumberFormat="1" applyFont="1" applyFill="1" applyBorder="1" applyAlignment="1">
      <alignment horizontal="center"/>
      <protection/>
    </xf>
    <xf numFmtId="0" fontId="7" fillId="0" borderId="0" xfId="53" applyNumberFormat="1" applyFont="1" applyFill="1" applyBorder="1" applyAlignment="1">
      <alignment horizontal="center"/>
      <protection/>
    </xf>
    <xf numFmtId="0" fontId="8" fillId="0" borderId="0" xfId="53" applyNumberFormat="1" applyFont="1" applyFill="1" applyBorder="1" applyAlignment="1">
      <alignment horizontal="center"/>
      <protection/>
    </xf>
    <xf numFmtId="0" fontId="3" fillId="0" borderId="11" xfId="53" applyNumberFormat="1" applyFont="1" applyFill="1" applyBorder="1" applyAlignment="1">
      <alignment horizontal="center" vertical="center" wrapText="1"/>
      <protection/>
    </xf>
    <xf numFmtId="0" fontId="12" fillId="0" borderId="11" xfId="53" applyNumberFormat="1" applyFont="1" applyFill="1" applyBorder="1" applyAlignment="1">
      <alignment horizontal="center" vertical="center" textRotation="90" wrapText="1"/>
      <protection/>
    </xf>
    <xf numFmtId="0" fontId="3" fillId="0" borderId="11" xfId="53" applyNumberFormat="1" applyFont="1" applyFill="1" applyBorder="1" applyAlignment="1">
      <alignment horizontal="center" vertical="center"/>
      <protection/>
    </xf>
    <xf numFmtId="0" fontId="3" fillId="0" borderId="10" xfId="53" applyFont="1" applyFill="1" applyBorder="1">
      <alignment/>
      <protection/>
    </xf>
    <xf numFmtId="49" fontId="7" fillId="0" borderId="12" xfId="53" applyNumberFormat="1" applyFont="1" applyBorder="1" applyAlignment="1">
      <alignment horizontal="center" wrapText="1"/>
      <protection/>
    </xf>
    <xf numFmtId="0" fontId="7" fillId="0" borderId="0" xfId="53" applyFont="1" applyFill="1" applyBorder="1">
      <alignment/>
      <protection/>
    </xf>
    <xf numFmtId="0" fontId="16" fillId="0" borderId="0" xfId="53" applyFont="1" applyFill="1" applyBorder="1">
      <alignment/>
      <protection/>
    </xf>
    <xf numFmtId="164" fontId="11" fillId="33" borderId="0" xfId="53" applyNumberFormat="1" applyFont="1" applyFill="1" applyBorder="1">
      <alignment/>
      <protection/>
    </xf>
    <xf numFmtId="0" fontId="3" fillId="0" borderId="13" xfId="53" applyNumberFormat="1" applyFont="1" applyFill="1" applyBorder="1" applyAlignment="1">
      <alignment horizontal="left"/>
      <protection/>
    </xf>
    <xf numFmtId="0" fontId="3" fillId="0" borderId="13" xfId="53" applyFont="1" applyFill="1" applyBorder="1">
      <alignment/>
      <protection/>
    </xf>
    <xf numFmtId="0" fontId="7" fillId="0" borderId="10" xfId="53" applyFont="1" applyFill="1" applyBorder="1">
      <alignment/>
      <protection/>
    </xf>
    <xf numFmtId="0" fontId="7" fillId="0" borderId="10" xfId="53" applyNumberFormat="1" applyFont="1" applyFill="1" applyBorder="1">
      <alignment/>
      <protection/>
    </xf>
    <xf numFmtId="0" fontId="7" fillId="0" borderId="13" xfId="53" applyNumberFormat="1" applyFont="1" applyFill="1" applyBorder="1" applyAlignment="1">
      <alignment horizontal="left" wrapText="1"/>
      <protection/>
    </xf>
    <xf numFmtId="0" fontId="7" fillId="0" borderId="13" xfId="53" applyNumberFormat="1" applyFont="1" applyFill="1" applyBorder="1">
      <alignment/>
      <protection/>
    </xf>
    <xf numFmtId="0" fontId="7" fillId="0" borderId="13" xfId="53" applyNumberFormat="1" applyFont="1" applyFill="1" applyBorder="1" applyAlignment="1">
      <alignment/>
      <protection/>
    </xf>
    <xf numFmtId="164" fontId="7" fillId="0" borderId="0" xfId="53" applyNumberFormat="1" applyFont="1" applyFill="1" applyBorder="1" applyAlignment="1">
      <alignment horizontal="center"/>
      <protection/>
    </xf>
    <xf numFmtId="0" fontId="7" fillId="0" borderId="0" xfId="53" applyFont="1" applyFill="1" applyBorder="1" applyAlignment="1">
      <alignment wrapText="1"/>
      <protection/>
    </xf>
    <xf numFmtId="0" fontId="15" fillId="0" borderId="0" xfId="53" applyNumberFormat="1" applyFont="1" applyFill="1" applyBorder="1" applyAlignment="1">
      <alignment horizontal="left" wrapText="1"/>
      <protection/>
    </xf>
    <xf numFmtId="2" fontId="7" fillId="0" borderId="0" xfId="53" applyNumberFormat="1" applyFont="1" applyFill="1" applyBorder="1">
      <alignment/>
      <protection/>
    </xf>
    <xf numFmtId="0" fontId="7" fillId="0" borderId="12" xfId="53" applyFont="1" applyFill="1" applyBorder="1">
      <alignment/>
      <protection/>
    </xf>
    <xf numFmtId="164" fontId="11" fillId="33" borderId="14" xfId="53" applyNumberFormat="1" applyFont="1" applyFill="1" applyBorder="1" applyAlignment="1">
      <alignment horizontal="center"/>
      <protection/>
    </xf>
    <xf numFmtId="164" fontId="11" fillId="33" borderId="14" xfId="53" applyNumberFormat="1" applyFont="1" applyFill="1" applyBorder="1">
      <alignment/>
      <protection/>
    </xf>
    <xf numFmtId="166" fontId="7" fillId="0" borderId="12" xfId="53" applyNumberFormat="1" applyFont="1" applyFill="1" applyBorder="1" applyAlignment="1">
      <alignment horizontal="center"/>
      <protection/>
    </xf>
    <xf numFmtId="0" fontId="7" fillId="0" borderId="12" xfId="53" applyFont="1" applyFill="1" applyBorder="1" applyAlignment="1">
      <alignment wrapText="1"/>
      <protection/>
    </xf>
    <xf numFmtId="2" fontId="15" fillId="0" borderId="12" xfId="53" applyNumberFormat="1" applyFont="1" applyFill="1" applyBorder="1">
      <alignment/>
      <protection/>
    </xf>
    <xf numFmtId="2" fontId="7" fillId="0" borderId="11" xfId="53" applyNumberFormat="1" applyFont="1" applyFill="1" applyBorder="1" applyAlignment="1">
      <alignment horizontal="center" vertical="center"/>
      <protection/>
    </xf>
    <xf numFmtId="2" fontId="15" fillId="0" borderId="11" xfId="53" applyNumberFormat="1" applyFont="1" applyFill="1" applyBorder="1" applyAlignment="1">
      <alignment horizontal="center" vertical="center"/>
      <protection/>
    </xf>
    <xf numFmtId="0" fontId="7" fillId="0" borderId="12" xfId="53" applyFont="1" applyBorder="1">
      <alignment/>
      <protection/>
    </xf>
    <xf numFmtId="2" fontId="3" fillId="0" borderId="11" xfId="53" applyNumberFormat="1" applyFont="1" applyFill="1" applyBorder="1" applyAlignment="1">
      <alignment horizontal="center" vertical="center"/>
      <protection/>
    </xf>
    <xf numFmtId="2" fontId="7" fillId="35" borderId="11" xfId="53" applyNumberFormat="1" applyFont="1" applyFill="1" applyBorder="1" applyAlignment="1">
      <alignment horizontal="center" vertical="center"/>
      <protection/>
    </xf>
    <xf numFmtId="165" fontId="7" fillId="36" borderId="12" xfId="53" applyNumberFormat="1" applyFont="1" applyFill="1" applyBorder="1">
      <alignment/>
      <protection/>
    </xf>
    <xf numFmtId="0" fontId="16" fillId="0" borderId="12" xfId="53" applyFont="1" applyFill="1" applyBorder="1">
      <alignment/>
      <protection/>
    </xf>
    <xf numFmtId="0" fontId="7" fillId="37" borderId="12" xfId="53" applyFont="1" applyFill="1" applyBorder="1">
      <alignment/>
      <protection/>
    </xf>
    <xf numFmtId="0" fontId="3" fillId="0" borderId="15" xfId="53" applyFont="1" applyFill="1" applyBorder="1" applyAlignment="1">
      <alignment vertical="center" textRotation="90"/>
      <protection/>
    </xf>
    <xf numFmtId="0" fontId="3" fillId="0" borderId="0" xfId="53" applyFont="1" applyFill="1" applyBorder="1" applyAlignment="1">
      <alignment horizontal="center"/>
      <protection/>
    </xf>
    <xf numFmtId="0" fontId="3" fillId="0" borderId="16" xfId="53" applyFont="1" applyFill="1" applyBorder="1" applyAlignment="1">
      <alignment horizontal="center"/>
      <protection/>
    </xf>
    <xf numFmtId="0" fontId="3" fillId="0" borderId="17" xfId="53" applyFont="1" applyFill="1" applyBorder="1" applyAlignment="1">
      <alignment horizontal="center"/>
      <protection/>
    </xf>
    <xf numFmtId="0" fontId="3" fillId="0" borderId="11" xfId="53" applyFont="1" applyFill="1" applyBorder="1" applyAlignment="1">
      <alignment horizontal="center"/>
      <protection/>
    </xf>
    <xf numFmtId="165" fontId="3" fillId="0" borderId="11" xfId="53" applyNumberFormat="1" applyFont="1" applyFill="1" applyBorder="1" applyAlignment="1">
      <alignment horizontal="center"/>
      <protection/>
    </xf>
    <xf numFmtId="0" fontId="14" fillId="35" borderId="11" xfId="53" applyNumberFormat="1" applyFont="1" applyFill="1" applyBorder="1" applyAlignment="1">
      <alignment horizontal="center" vertical="center" wrapText="1"/>
      <protection/>
    </xf>
    <xf numFmtId="0" fontId="7" fillId="35" borderId="11" xfId="53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/>
      <protection/>
    </xf>
    <xf numFmtId="1" fontId="3" fillId="0" borderId="11" xfId="53" applyNumberFormat="1" applyFont="1" applyFill="1" applyBorder="1" applyAlignment="1">
      <alignment horizontal="center" vertical="center"/>
      <protection/>
    </xf>
    <xf numFmtId="165" fontId="3" fillId="0" borderId="11" xfId="53" applyNumberFormat="1" applyFont="1" applyFill="1" applyBorder="1" applyAlignment="1">
      <alignment horizontal="center" vertical="center"/>
      <protection/>
    </xf>
    <xf numFmtId="165" fontId="7" fillId="0" borderId="11" xfId="53" applyNumberFormat="1" applyFont="1" applyFill="1" applyBorder="1" applyAlignment="1">
      <alignment horizontal="center" vertical="center"/>
      <protection/>
    </xf>
    <xf numFmtId="0" fontId="3" fillId="37" borderId="11" xfId="53" applyNumberFormat="1" applyFont="1" applyFill="1" applyBorder="1" applyAlignment="1">
      <alignment horizontal="center" vertical="center"/>
      <protection/>
    </xf>
    <xf numFmtId="2" fontId="3" fillId="37" borderId="11" xfId="53" applyNumberFormat="1" applyFont="1" applyFill="1" applyBorder="1" applyAlignment="1">
      <alignment horizontal="center" vertical="center"/>
      <protection/>
    </xf>
    <xf numFmtId="0" fontId="7" fillId="37" borderId="0" xfId="53" applyFont="1" applyFill="1" applyBorder="1">
      <alignment/>
      <protection/>
    </xf>
    <xf numFmtId="0" fontId="3" fillId="38" borderId="11" xfId="53" applyNumberFormat="1" applyFont="1" applyFill="1" applyBorder="1" applyAlignment="1">
      <alignment horizontal="center" vertical="center" wrapText="1"/>
      <protection/>
    </xf>
    <xf numFmtId="0" fontId="7" fillId="38" borderId="12" xfId="53" applyFont="1" applyFill="1" applyBorder="1">
      <alignment/>
      <protection/>
    </xf>
    <xf numFmtId="0" fontId="3" fillId="38" borderId="11" xfId="53" applyFont="1" applyFill="1" applyBorder="1" applyAlignment="1">
      <alignment horizontal="center" vertical="center"/>
      <protection/>
    </xf>
    <xf numFmtId="2" fontId="3" fillId="38" borderId="11" xfId="53" applyNumberFormat="1" applyFont="1" applyFill="1" applyBorder="1" applyAlignment="1">
      <alignment horizontal="center" vertical="center"/>
      <protection/>
    </xf>
    <xf numFmtId="0" fontId="7" fillId="38" borderId="0" xfId="53" applyFont="1" applyFill="1" applyBorder="1">
      <alignment/>
      <protection/>
    </xf>
    <xf numFmtId="0" fontId="3" fillId="39" borderId="11" xfId="53" applyNumberFormat="1" applyFont="1" applyFill="1" applyBorder="1" applyAlignment="1">
      <alignment horizontal="center" vertical="center" wrapText="1"/>
      <protection/>
    </xf>
    <xf numFmtId="0" fontId="7" fillId="39" borderId="12" xfId="53" applyFont="1" applyFill="1" applyBorder="1">
      <alignment/>
      <protection/>
    </xf>
    <xf numFmtId="2" fontId="3" fillId="39" borderId="11" xfId="53" applyNumberFormat="1" applyFont="1" applyFill="1" applyBorder="1" applyAlignment="1">
      <alignment horizontal="center" vertical="center"/>
      <protection/>
    </xf>
    <xf numFmtId="0" fontId="7" fillId="39" borderId="0" xfId="53" applyFont="1" applyFill="1" applyBorder="1">
      <alignment/>
      <protection/>
    </xf>
    <xf numFmtId="0" fontId="3" fillId="39" borderId="11" xfId="53" applyNumberFormat="1" applyFont="1" applyFill="1" applyBorder="1" applyAlignment="1">
      <alignment horizontal="center" vertical="center" textRotation="90" wrapText="1"/>
      <protection/>
    </xf>
    <xf numFmtId="0" fontId="17" fillId="0" borderId="0" xfId="53" applyFont="1" applyFill="1" applyBorder="1" applyAlignment="1">
      <alignment horizontal="right"/>
      <protection/>
    </xf>
    <xf numFmtId="164" fontId="19" fillId="33" borderId="14" xfId="53" applyNumberFormat="1" applyFont="1" applyFill="1" applyBorder="1">
      <alignment/>
      <protection/>
    </xf>
    <xf numFmtId="2" fontId="20" fillId="34" borderId="12" xfId="53" applyNumberFormat="1" applyFont="1" applyFill="1" applyBorder="1">
      <alignment/>
      <protection/>
    </xf>
    <xf numFmtId="0" fontId="20" fillId="0" borderId="11" xfId="53" applyFont="1" applyFill="1" applyBorder="1" applyAlignment="1">
      <alignment horizontal="center" vertical="center"/>
      <protection/>
    </xf>
    <xf numFmtId="2" fontId="20" fillId="0" borderId="11" xfId="53" applyNumberFormat="1" applyFont="1" applyFill="1" applyBorder="1" applyAlignment="1">
      <alignment horizontal="center" vertical="center"/>
      <protection/>
    </xf>
    <xf numFmtId="0" fontId="20" fillId="0" borderId="0" xfId="53" applyFont="1" applyFill="1" applyBorder="1">
      <alignment/>
      <protection/>
    </xf>
    <xf numFmtId="0" fontId="7" fillId="0" borderId="12" xfId="53" applyNumberFormat="1" applyFont="1" applyBorder="1" applyAlignment="1">
      <alignment horizontal="center" wrapText="1"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67" fontId="0" fillId="0" borderId="0" xfId="0" applyNumberFormat="1" applyAlignment="1">
      <alignment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left"/>
    </xf>
    <xf numFmtId="0" fontId="8" fillId="38" borderId="20" xfId="0" applyFont="1" applyFill="1" applyBorder="1" applyAlignment="1">
      <alignment horizontal="center" vertical="center" wrapText="1"/>
    </xf>
    <xf numFmtId="0" fontId="8" fillId="38" borderId="11" xfId="0" applyFont="1" applyFill="1" applyBorder="1" applyAlignment="1">
      <alignment horizontal="center" vertical="center" wrapText="1"/>
    </xf>
    <xf numFmtId="0" fontId="8" fillId="40" borderId="21" xfId="0" applyFont="1" applyFill="1" applyBorder="1" applyAlignment="1">
      <alignment horizontal="center" vertical="center" wrapText="1"/>
    </xf>
    <xf numFmtId="0" fontId="8" fillId="40" borderId="11" xfId="0" applyFont="1" applyFill="1" applyBorder="1" applyAlignment="1">
      <alignment horizontal="center" vertical="center" wrapText="1"/>
    </xf>
    <xf numFmtId="0" fontId="8" fillId="40" borderId="22" xfId="0" applyFont="1" applyFill="1" applyBorder="1" applyAlignment="1">
      <alignment horizontal="center" vertical="center" wrapText="1"/>
    </xf>
    <xf numFmtId="0" fontId="8" fillId="40" borderId="22" xfId="0" applyFont="1" applyFill="1" applyBorder="1" applyAlignment="1">
      <alignment wrapText="1"/>
    </xf>
    <xf numFmtId="0" fontId="8" fillId="41" borderId="23" xfId="0" applyFont="1" applyFill="1" applyBorder="1" applyAlignment="1">
      <alignment horizontal="center"/>
    </xf>
    <xf numFmtId="0" fontId="0" fillId="0" borderId="24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24" xfId="0" applyFill="1" applyBorder="1" applyAlignment="1">
      <alignment horizontal="center" wrapText="1"/>
    </xf>
    <xf numFmtId="0" fontId="0" fillId="0" borderId="24" xfId="0" applyFill="1" applyBorder="1" applyAlignment="1">
      <alignment horizontal="right"/>
    </xf>
    <xf numFmtId="0" fontId="2" fillId="0" borderId="24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6" xfId="0" applyFill="1" applyBorder="1" applyAlignment="1">
      <alignment horizontal="center" wrapText="1"/>
    </xf>
    <xf numFmtId="0" fontId="0" fillId="0" borderId="26" xfId="0" applyFill="1" applyBorder="1" applyAlignment="1">
      <alignment horizontal="right"/>
    </xf>
    <xf numFmtId="1" fontId="0" fillId="0" borderId="15" xfId="0" applyNumberFormat="1" applyFill="1" applyBorder="1" applyAlignment="1">
      <alignment horizontal="right"/>
    </xf>
    <xf numFmtId="1" fontId="0" fillId="0" borderId="26" xfId="0" applyNumberForma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0" fillId="0" borderId="29" xfId="0" applyFill="1" applyBorder="1" applyAlignment="1">
      <alignment horizontal="right"/>
    </xf>
    <xf numFmtId="1" fontId="0" fillId="0" borderId="12" xfId="0" applyNumberFormat="1" applyFill="1" applyBorder="1" applyAlignment="1">
      <alignment horizontal="right"/>
    </xf>
    <xf numFmtId="0" fontId="0" fillId="0" borderId="15" xfId="0" applyFill="1" applyBorder="1" applyAlignment="1">
      <alignment horizontal="center" wrapText="1"/>
    </xf>
    <xf numFmtId="0" fontId="0" fillId="0" borderId="12" xfId="0" applyFill="1" applyBorder="1" applyAlignment="1">
      <alignment horizontal="right"/>
    </xf>
    <xf numFmtId="1" fontId="0" fillId="0" borderId="0" xfId="0" applyNumberFormat="1" applyFill="1" applyBorder="1" applyAlignment="1">
      <alignment horizontal="right"/>
    </xf>
    <xf numFmtId="1" fontId="0" fillId="0" borderId="12" xfId="0" applyNumberFormat="1" applyFill="1" applyBorder="1" applyAlignment="1">
      <alignment horizontal="center" wrapText="1"/>
    </xf>
    <xf numFmtId="0" fontId="0" fillId="0" borderId="14" xfId="0" applyFill="1" applyBorder="1" applyAlignment="1">
      <alignment horizontal="right"/>
    </xf>
    <xf numFmtId="1" fontId="0" fillId="0" borderId="0" xfId="0" applyNumberFormat="1" applyAlignment="1">
      <alignment/>
    </xf>
    <xf numFmtId="0" fontId="0" fillId="0" borderId="30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27" xfId="0" applyFill="1" applyBorder="1" applyAlignment="1">
      <alignment horizontal="center" wrapText="1"/>
    </xf>
    <xf numFmtId="1" fontId="0" fillId="0" borderId="31" xfId="0" applyNumberFormat="1" applyFill="1" applyBorder="1" applyAlignment="1">
      <alignment horizontal="right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3" xfId="0" applyFill="1" applyBorder="1" applyAlignment="1">
      <alignment horizontal="center" wrapText="1"/>
    </xf>
    <xf numFmtId="0" fontId="0" fillId="0" borderId="33" xfId="0" applyFill="1" applyBorder="1" applyAlignment="1">
      <alignment horizontal="right"/>
    </xf>
    <xf numFmtId="1" fontId="0" fillId="0" borderId="10" xfId="0" applyNumberFormat="1" applyFill="1" applyBorder="1" applyAlignment="1">
      <alignment horizontal="right"/>
    </xf>
    <xf numFmtId="0" fontId="0" fillId="0" borderId="34" xfId="0" applyFill="1" applyBorder="1" applyAlignment="1">
      <alignment horizontal="right"/>
    </xf>
    <xf numFmtId="1" fontId="0" fillId="0" borderId="28" xfId="0" applyNumberFormat="1" applyFill="1" applyBorder="1" applyAlignment="1">
      <alignment horizontal="right"/>
    </xf>
    <xf numFmtId="0" fontId="0" fillId="0" borderId="35" xfId="0" applyFill="1" applyBorder="1" applyAlignment="1">
      <alignment horizontal="right"/>
    </xf>
    <xf numFmtId="0" fontId="0" fillId="0" borderId="30" xfId="0" applyFill="1" applyBorder="1" applyAlignment="1">
      <alignment horizontal="center" wrapText="1"/>
    </xf>
    <xf numFmtId="0" fontId="0" fillId="0" borderId="31" xfId="0" applyFill="1" applyBorder="1" applyAlignment="1">
      <alignment horizontal="right"/>
    </xf>
    <xf numFmtId="0" fontId="8" fillId="0" borderId="24" xfId="0" applyFont="1" applyFill="1" applyBorder="1" applyAlignment="1">
      <alignment horizontal="right" vertical="center" wrapText="1"/>
    </xf>
    <xf numFmtId="0" fontId="0" fillId="0" borderId="24" xfId="0" applyFill="1" applyBorder="1" applyAlignment="1">
      <alignment/>
    </xf>
    <xf numFmtId="0" fontId="0" fillId="0" borderId="24" xfId="0" applyNumberFormat="1" applyFill="1" applyBorder="1" applyAlignment="1">
      <alignment vertical="center" wrapText="1"/>
    </xf>
    <xf numFmtId="1" fontId="0" fillId="0" borderId="24" xfId="0" applyNumberFormat="1" applyFill="1" applyBorder="1" applyAlignment="1">
      <alignment/>
    </xf>
    <xf numFmtId="1" fontId="2" fillId="0" borderId="24" xfId="0" applyNumberFormat="1" applyFont="1" applyFill="1" applyBorder="1" applyAlignment="1">
      <alignment horizontal="center"/>
    </xf>
    <xf numFmtId="1" fontId="0" fillId="0" borderId="24" xfId="0" applyNumberFormat="1" applyFill="1" applyBorder="1" applyAlignment="1">
      <alignment horizontal="center"/>
    </xf>
    <xf numFmtId="1" fontId="0" fillId="0" borderId="25" xfId="0" applyNumberFormat="1" applyFill="1" applyBorder="1" applyAlignment="1">
      <alignment horizontal="center"/>
    </xf>
    <xf numFmtId="1" fontId="0" fillId="0" borderId="36" xfId="0" applyNumberForma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center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1" fontId="0" fillId="0" borderId="0" xfId="0" applyNumberForma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1" fontId="0" fillId="0" borderId="0" xfId="0" applyNumberFormat="1" applyBorder="1" applyAlignment="1">
      <alignment/>
    </xf>
    <xf numFmtId="0" fontId="5" fillId="0" borderId="19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52" applyFill="1">
      <alignment/>
      <protection/>
    </xf>
    <xf numFmtId="0" fontId="3" fillId="0" borderId="0" xfId="52" applyNumberFormat="1" applyFont="1" applyFill="1" applyBorder="1" applyAlignment="1">
      <alignment horizontal="right"/>
      <protection/>
    </xf>
    <xf numFmtId="0" fontId="7" fillId="0" borderId="10" xfId="52" applyNumberFormat="1" applyFont="1" applyFill="1" applyBorder="1" applyAlignment="1">
      <alignment/>
      <protection/>
    </xf>
    <xf numFmtId="0" fontId="2" fillId="0" borderId="0" xfId="53" applyFill="1">
      <alignment/>
      <protection/>
    </xf>
    <xf numFmtId="0" fontId="3" fillId="0" borderId="0" xfId="53" applyNumberFormat="1" applyFont="1" applyFill="1" applyBorder="1" applyAlignment="1">
      <alignment horizontal="right"/>
      <protection/>
    </xf>
    <xf numFmtId="0" fontId="7" fillId="0" borderId="10" xfId="53" applyNumberFormat="1" applyFont="1" applyFill="1" applyBorder="1" applyAlignment="1">
      <alignment/>
      <protection/>
    </xf>
    <xf numFmtId="0" fontId="8" fillId="41" borderId="21" xfId="0" applyFont="1" applyFill="1" applyBorder="1" applyAlignment="1">
      <alignment horizontal="center" vertical="center" wrapText="1"/>
    </xf>
    <xf numFmtId="0" fontId="8" fillId="41" borderId="20" xfId="0" applyFont="1" applyFill="1" applyBorder="1" applyAlignment="1">
      <alignment horizontal="center" vertical="center" wrapText="1"/>
    </xf>
    <xf numFmtId="0" fontId="8" fillId="42" borderId="21" xfId="0" applyFont="1" applyFill="1" applyBorder="1" applyAlignment="1">
      <alignment horizontal="center" vertical="center" wrapText="1"/>
    </xf>
    <xf numFmtId="0" fontId="8" fillId="42" borderId="37" xfId="0" applyFont="1" applyFill="1" applyBorder="1" applyAlignment="1">
      <alignment horizontal="center" vertical="center" wrapText="1"/>
    </xf>
    <xf numFmtId="0" fontId="8" fillId="42" borderId="20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6" fillId="38" borderId="18" xfId="0" applyFont="1" applyFill="1" applyBorder="1" applyAlignment="1">
      <alignment horizontal="center" wrapText="1"/>
    </xf>
    <xf numFmtId="0" fontId="16" fillId="38" borderId="17" xfId="0" applyFont="1" applyFill="1" applyBorder="1" applyAlignment="1">
      <alignment horizontal="center" wrapText="1"/>
    </xf>
    <xf numFmtId="0" fontId="8" fillId="38" borderId="21" xfId="0" applyFont="1" applyFill="1" applyBorder="1" applyAlignment="1">
      <alignment horizontal="center" vertical="center" wrapText="1"/>
    </xf>
    <xf numFmtId="0" fontId="8" fillId="38" borderId="37" xfId="0" applyFont="1" applyFill="1" applyBorder="1" applyAlignment="1">
      <alignment horizontal="center" vertical="center" wrapText="1"/>
    </xf>
    <xf numFmtId="0" fontId="8" fillId="40" borderId="18" xfId="0" applyFont="1" applyFill="1" applyBorder="1" applyAlignment="1">
      <alignment horizontal="center" wrapText="1"/>
    </xf>
    <xf numFmtId="0" fontId="8" fillId="40" borderId="16" xfId="0" applyFont="1" applyFill="1" applyBorder="1" applyAlignment="1">
      <alignment horizontal="center" wrapText="1"/>
    </xf>
    <xf numFmtId="0" fontId="8" fillId="40" borderId="17" xfId="0" applyFont="1" applyFill="1" applyBorder="1" applyAlignment="1">
      <alignment horizontal="center" wrapText="1"/>
    </xf>
    <xf numFmtId="0" fontId="0" fillId="0" borderId="27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26" xfId="0" applyFill="1" applyBorder="1" applyAlignment="1">
      <alignment horizontal="center" vertical="center"/>
    </xf>
    <xf numFmtId="2" fontId="0" fillId="0" borderId="26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left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3" fillId="0" borderId="12" xfId="52" applyFont="1" applyFill="1" applyBorder="1" applyAlignment="1">
      <alignment horizontal="center" vertical="center" textRotation="90"/>
      <protection/>
    </xf>
    <xf numFmtId="0" fontId="3" fillId="0" borderId="11" xfId="52" applyNumberFormat="1" applyFont="1" applyFill="1" applyBorder="1" applyAlignment="1">
      <alignment horizontal="center" vertical="center"/>
      <protection/>
    </xf>
    <xf numFmtId="0" fontId="9" fillId="0" borderId="29" xfId="52" applyFont="1" applyFill="1" applyBorder="1" applyAlignment="1">
      <alignment horizontal="center" vertical="center" textRotation="90"/>
      <protection/>
    </xf>
    <xf numFmtId="0" fontId="3" fillId="0" borderId="42" xfId="52" applyNumberFormat="1" applyFont="1" applyFill="1" applyBorder="1" applyAlignment="1">
      <alignment horizontal="center"/>
      <protection/>
    </xf>
    <xf numFmtId="2" fontId="3" fillId="0" borderId="13" xfId="52" applyNumberFormat="1" applyFont="1" applyFill="1" applyBorder="1" applyAlignment="1">
      <alignment horizontal="center"/>
      <protection/>
    </xf>
    <xf numFmtId="0" fontId="3" fillId="0" borderId="13" xfId="52" applyNumberFormat="1" applyFont="1" applyFill="1" applyBorder="1" applyAlignment="1">
      <alignment horizontal="center"/>
      <protection/>
    </xf>
    <xf numFmtId="0" fontId="3" fillId="0" borderId="10" xfId="52" applyFont="1" applyFill="1" applyBorder="1" applyAlignment="1">
      <alignment horizontal="center"/>
      <protection/>
    </xf>
    <xf numFmtId="2" fontId="3" fillId="0" borderId="10" xfId="52" applyNumberFormat="1" applyFont="1" applyFill="1" applyBorder="1" applyAlignment="1">
      <alignment horizontal="center"/>
      <protection/>
    </xf>
    <xf numFmtId="0" fontId="3" fillId="0" borderId="10" xfId="52" applyNumberFormat="1" applyFont="1" applyFill="1" applyBorder="1" applyAlignment="1">
      <alignment horizontal="center"/>
      <protection/>
    </xf>
    <xf numFmtId="0" fontId="3" fillId="0" borderId="43" xfId="52" applyNumberFormat="1" applyFont="1" applyFill="1" applyBorder="1" applyAlignment="1">
      <alignment horizontal="center" vertical="center" wrapText="1"/>
      <protection/>
    </xf>
    <xf numFmtId="0" fontId="3" fillId="0" borderId="22" xfId="52" applyNumberFormat="1" applyFont="1" applyFill="1" applyBorder="1" applyAlignment="1">
      <alignment horizontal="center" vertical="center" wrapText="1"/>
      <protection/>
    </xf>
    <xf numFmtId="0" fontId="2" fillId="0" borderId="13" xfId="52" applyNumberFormat="1" applyFont="1" applyFill="1" applyBorder="1" applyAlignment="1">
      <alignment horizontal="right"/>
      <protection/>
    </xf>
    <xf numFmtId="0" fontId="3" fillId="0" borderId="11" xfId="52" applyNumberFormat="1" applyFont="1" applyFill="1" applyBorder="1" applyAlignment="1">
      <alignment horizontal="center" vertical="center" textRotation="90" wrapText="1"/>
      <protection/>
    </xf>
    <xf numFmtId="0" fontId="2" fillId="0" borderId="10" xfId="52" applyNumberFormat="1" applyFont="1" applyFill="1" applyBorder="1" applyAlignment="1">
      <alignment horizontal="right"/>
      <protection/>
    </xf>
    <xf numFmtId="2" fontId="2" fillId="0" borderId="13" xfId="52" applyNumberFormat="1" applyFont="1" applyFill="1" applyBorder="1" applyAlignment="1">
      <alignment horizontal="right"/>
      <protection/>
    </xf>
    <xf numFmtId="0" fontId="10" fillId="0" borderId="0" xfId="52" applyNumberFormat="1" applyFont="1" applyFill="1" applyBorder="1" applyAlignment="1">
      <alignment horizontal="right"/>
      <protection/>
    </xf>
    <xf numFmtId="0" fontId="13" fillId="0" borderId="0" xfId="52" applyNumberFormat="1" applyFont="1" applyFill="1" applyBorder="1" applyAlignment="1">
      <alignment horizontal="right" vertical="center" wrapText="1"/>
      <protection/>
    </xf>
    <xf numFmtId="0" fontId="6" fillId="0" borderId="10" xfId="52" applyNumberFormat="1" applyFont="1" applyFill="1" applyBorder="1" applyAlignment="1">
      <alignment horizontal="left"/>
      <protection/>
    </xf>
    <xf numFmtId="0" fontId="2" fillId="0" borderId="10" xfId="52" applyNumberFormat="1" applyFont="1" applyFill="1" applyBorder="1" applyAlignment="1">
      <alignment horizontal="center"/>
      <protection/>
    </xf>
    <xf numFmtId="2" fontId="7" fillId="0" borderId="10" xfId="52" applyNumberFormat="1" applyFont="1" applyFill="1" applyBorder="1" applyAlignment="1">
      <alignment horizontal="center"/>
      <protection/>
    </xf>
    <xf numFmtId="0" fontId="3" fillId="39" borderId="11" xfId="52" applyNumberFormat="1" applyFont="1" applyFill="1" applyBorder="1" applyAlignment="1">
      <alignment horizontal="center" vertical="center" textRotation="90" wrapText="1"/>
      <protection/>
    </xf>
    <xf numFmtId="0" fontId="3" fillId="0" borderId="11" xfId="52" applyNumberFormat="1" applyFont="1" applyFill="1" applyBorder="1" applyAlignment="1">
      <alignment horizontal="center" vertical="center" wrapText="1"/>
      <protection/>
    </xf>
    <xf numFmtId="0" fontId="3" fillId="37" borderId="11" xfId="52" applyNumberFormat="1" applyFont="1" applyFill="1" applyBorder="1" applyAlignment="1">
      <alignment horizontal="center" vertical="center" textRotation="90" wrapText="1"/>
      <protection/>
    </xf>
    <xf numFmtId="0" fontId="2" fillId="0" borderId="18" xfId="52" applyNumberFormat="1" applyFont="1" applyFill="1" applyBorder="1" applyAlignment="1">
      <alignment horizontal="center" vertical="center" wrapText="1"/>
      <protection/>
    </xf>
    <xf numFmtId="0" fontId="2" fillId="0" borderId="16" xfId="52" applyNumberFormat="1" applyFont="1" applyFill="1" applyBorder="1" applyAlignment="1">
      <alignment horizontal="center" vertical="center" wrapText="1"/>
      <protection/>
    </xf>
    <xf numFmtId="0" fontId="2" fillId="0" borderId="17" xfId="52" applyNumberFormat="1" applyFont="1" applyFill="1" applyBorder="1" applyAlignment="1">
      <alignment horizontal="center" vertical="center" wrapText="1"/>
      <protection/>
    </xf>
    <xf numFmtId="0" fontId="12" fillId="0" borderId="11" xfId="52" applyNumberFormat="1" applyFont="1" applyFill="1" applyBorder="1" applyAlignment="1">
      <alignment horizontal="center" vertical="center" wrapText="1"/>
      <protection/>
    </xf>
    <xf numFmtId="0" fontId="12" fillId="38" borderId="21" xfId="52" applyNumberFormat="1" applyFont="1" applyFill="1" applyBorder="1" applyAlignment="1">
      <alignment horizontal="center" vertical="center" textRotation="90" wrapText="1"/>
      <protection/>
    </xf>
    <xf numFmtId="0" fontId="12" fillId="38" borderId="20" xfId="52" applyNumberFormat="1" applyFont="1" applyFill="1" applyBorder="1" applyAlignment="1">
      <alignment horizontal="center" vertical="center" textRotation="90" wrapText="1"/>
      <protection/>
    </xf>
    <xf numFmtId="2" fontId="7" fillId="0" borderId="11" xfId="52" applyNumberFormat="1" applyFont="1" applyFill="1" applyBorder="1" applyAlignment="1">
      <alignment horizontal="center" vertical="center" wrapText="1"/>
      <protection/>
    </xf>
    <xf numFmtId="2" fontId="7" fillId="0" borderId="11" xfId="52" applyNumberFormat="1" applyFont="1" applyFill="1" applyBorder="1" applyAlignment="1">
      <alignment horizontal="center" vertical="center"/>
      <protection/>
    </xf>
    <xf numFmtId="0" fontId="2" fillId="0" borderId="11" xfId="52" applyNumberFormat="1" applyFont="1" applyFill="1" applyBorder="1" applyAlignment="1">
      <alignment horizontal="center" vertical="center" wrapText="1"/>
      <protection/>
    </xf>
    <xf numFmtId="164" fontId="7" fillId="0" borderId="11" xfId="52" applyNumberFormat="1" applyFont="1" applyFill="1" applyBorder="1" applyAlignment="1">
      <alignment horizontal="center" vertical="center"/>
      <protection/>
    </xf>
    <xf numFmtId="0" fontId="3" fillId="0" borderId="12" xfId="53" applyFont="1" applyFill="1" applyBorder="1" applyAlignment="1">
      <alignment horizontal="center" vertical="center" textRotation="90"/>
      <protection/>
    </xf>
    <xf numFmtId="0" fontId="9" fillId="0" borderId="0" xfId="53" applyFont="1" applyFill="1" applyBorder="1" applyAlignment="1">
      <alignment horizontal="center"/>
      <protection/>
    </xf>
    <xf numFmtId="0" fontId="3" fillId="0" borderId="12" xfId="53" applyFont="1" applyFill="1" applyBorder="1" applyAlignment="1">
      <alignment horizontal="center" vertical="center" textRotation="90" wrapText="1"/>
      <protection/>
    </xf>
    <xf numFmtId="0" fontId="10" fillId="0" borderId="0" xfId="53" applyNumberFormat="1" applyFont="1" applyFill="1" applyBorder="1" applyAlignment="1">
      <alignment horizontal="right"/>
      <protection/>
    </xf>
    <xf numFmtId="0" fontId="13" fillId="0" borderId="0" xfId="53" applyNumberFormat="1" applyFont="1" applyFill="1" applyBorder="1" applyAlignment="1">
      <alignment horizontal="right" vertical="center" wrapText="1"/>
      <protection/>
    </xf>
    <xf numFmtId="0" fontId="6" fillId="0" borderId="10" xfId="53" applyNumberFormat="1" applyFont="1" applyFill="1" applyBorder="1" applyAlignment="1">
      <alignment horizontal="left"/>
      <protection/>
    </xf>
    <xf numFmtId="0" fontId="3" fillId="0" borderId="10" xfId="53" applyNumberFormat="1" applyFont="1" applyFill="1" applyBorder="1" applyAlignment="1">
      <alignment horizontal="center"/>
      <protection/>
    </xf>
    <xf numFmtId="0" fontId="2" fillId="0" borderId="10" xfId="53" applyNumberFormat="1" applyFont="1" applyFill="1" applyBorder="1" applyAlignment="1">
      <alignment horizontal="center"/>
      <protection/>
    </xf>
    <xf numFmtId="0" fontId="3" fillId="0" borderId="11" xfId="53" applyNumberFormat="1" applyFont="1" applyFill="1" applyBorder="1" applyAlignment="1">
      <alignment horizontal="center" vertical="center"/>
      <protection/>
    </xf>
    <xf numFmtId="0" fontId="18" fillId="0" borderId="29" xfId="53" applyFont="1" applyFill="1" applyBorder="1" applyAlignment="1">
      <alignment horizontal="center" vertical="center" textRotation="90"/>
      <protection/>
    </xf>
    <xf numFmtId="2" fontId="3" fillId="0" borderId="10" xfId="53" applyNumberFormat="1" applyFont="1" applyFill="1" applyBorder="1" applyAlignment="1">
      <alignment horizontal="center"/>
      <protection/>
    </xf>
    <xf numFmtId="2" fontId="3" fillId="0" borderId="13" xfId="53" applyNumberFormat="1" applyFont="1" applyFill="1" applyBorder="1" applyAlignment="1">
      <alignment horizontal="center"/>
      <protection/>
    </xf>
    <xf numFmtId="0" fontId="3" fillId="0" borderId="13" xfId="53" applyNumberFormat="1" applyFont="1" applyFill="1" applyBorder="1" applyAlignment="1">
      <alignment horizontal="center"/>
      <protection/>
    </xf>
    <xf numFmtId="0" fontId="3" fillId="0" borderId="10" xfId="53" applyFont="1" applyFill="1" applyBorder="1" applyAlignment="1">
      <alignment horizontal="center"/>
      <protection/>
    </xf>
    <xf numFmtId="0" fontId="3" fillId="0" borderId="11" xfId="53" applyNumberFormat="1" applyFont="1" applyFill="1" applyBorder="1" applyAlignment="1">
      <alignment horizontal="center" vertical="center" wrapText="1"/>
      <protection/>
    </xf>
    <xf numFmtId="0" fontId="3" fillId="0" borderId="43" xfId="53" applyNumberFormat="1" applyFont="1" applyFill="1" applyBorder="1" applyAlignment="1">
      <alignment horizontal="center" vertical="center" wrapText="1"/>
      <protection/>
    </xf>
    <xf numFmtId="0" fontId="3" fillId="0" borderId="22" xfId="53" applyNumberFormat="1" applyFont="1" applyFill="1" applyBorder="1" applyAlignment="1">
      <alignment horizontal="center" vertical="center" wrapText="1"/>
      <protection/>
    </xf>
    <xf numFmtId="0" fontId="3" fillId="0" borderId="11" xfId="53" applyNumberFormat="1" applyFont="1" applyFill="1" applyBorder="1" applyAlignment="1">
      <alignment horizontal="center" vertical="center" textRotation="90" wrapText="1"/>
      <protection/>
    </xf>
    <xf numFmtId="0" fontId="12" fillId="38" borderId="21" xfId="53" applyNumberFormat="1" applyFont="1" applyFill="1" applyBorder="1" applyAlignment="1">
      <alignment horizontal="center" vertical="center" textRotation="90" wrapText="1"/>
      <protection/>
    </xf>
    <xf numFmtId="0" fontId="12" fillId="38" borderId="20" xfId="53" applyNumberFormat="1" applyFont="1" applyFill="1" applyBorder="1" applyAlignment="1">
      <alignment horizontal="center" vertical="center" textRotation="90" wrapText="1"/>
      <protection/>
    </xf>
    <xf numFmtId="0" fontId="12" fillId="0" borderId="11" xfId="53" applyNumberFormat="1" applyFont="1" applyFill="1" applyBorder="1" applyAlignment="1">
      <alignment horizontal="center" vertical="center" wrapText="1"/>
      <protection/>
    </xf>
    <xf numFmtId="0" fontId="2" fillId="0" borderId="10" xfId="53" applyNumberFormat="1" applyFont="1" applyFill="1" applyBorder="1" applyAlignment="1">
      <alignment horizontal="right"/>
      <protection/>
    </xf>
    <xf numFmtId="0" fontId="3" fillId="0" borderId="42" xfId="53" applyNumberFormat="1" applyFont="1" applyFill="1" applyBorder="1" applyAlignment="1">
      <alignment horizontal="center"/>
      <protection/>
    </xf>
    <xf numFmtId="2" fontId="2" fillId="0" borderId="13" xfId="53" applyNumberFormat="1" applyFont="1" applyFill="1" applyBorder="1" applyAlignment="1">
      <alignment horizontal="right"/>
      <protection/>
    </xf>
    <xf numFmtId="0" fontId="2" fillId="0" borderId="13" xfId="53" applyNumberFormat="1" applyFont="1" applyFill="1" applyBorder="1" applyAlignment="1">
      <alignment horizontal="right"/>
      <protection/>
    </xf>
    <xf numFmtId="164" fontId="7" fillId="0" borderId="11" xfId="53" applyNumberFormat="1" applyFont="1" applyFill="1" applyBorder="1" applyAlignment="1">
      <alignment horizontal="center" vertical="center"/>
      <protection/>
    </xf>
    <xf numFmtId="2" fontId="7" fillId="0" borderId="11" xfId="53" applyNumberFormat="1" applyFont="1" applyFill="1" applyBorder="1" applyAlignment="1">
      <alignment horizontal="center" vertical="center" wrapText="1"/>
      <protection/>
    </xf>
    <xf numFmtId="2" fontId="7" fillId="0" borderId="11" xfId="53" applyNumberFormat="1" applyFont="1" applyFill="1" applyBorder="1" applyAlignment="1">
      <alignment horizontal="center" vertical="center"/>
      <protection/>
    </xf>
    <xf numFmtId="2" fontId="7" fillId="0" borderId="10" xfId="53" applyNumberFormat="1" applyFont="1" applyFill="1" applyBorder="1" applyAlignment="1">
      <alignment horizontal="center"/>
      <protection/>
    </xf>
    <xf numFmtId="0" fontId="2" fillId="0" borderId="11" xfId="53" applyNumberFormat="1" applyFont="1" applyFill="1" applyBorder="1" applyAlignment="1">
      <alignment horizontal="center" vertical="center" wrapText="1"/>
      <protection/>
    </xf>
    <xf numFmtId="0" fontId="2" fillId="0" borderId="18" xfId="53" applyNumberFormat="1" applyFont="1" applyFill="1" applyBorder="1" applyAlignment="1">
      <alignment horizontal="center" vertical="center" wrapText="1"/>
      <protection/>
    </xf>
    <xf numFmtId="0" fontId="2" fillId="0" borderId="16" xfId="53" applyNumberFormat="1" applyFont="1" applyFill="1" applyBorder="1" applyAlignment="1">
      <alignment horizontal="center" vertical="center" wrapText="1"/>
      <protection/>
    </xf>
    <xf numFmtId="0" fontId="2" fillId="0" borderId="17" xfId="53" applyNumberFormat="1" applyFont="1" applyFill="1" applyBorder="1" applyAlignment="1">
      <alignment horizontal="center" vertical="center" wrapText="1"/>
      <protection/>
    </xf>
    <xf numFmtId="0" fontId="3" fillId="37" borderId="11" xfId="53" applyNumberFormat="1" applyFont="1" applyFill="1" applyBorder="1" applyAlignment="1">
      <alignment horizontal="center" vertical="center" textRotation="90" wrapText="1"/>
      <protection/>
    </xf>
    <xf numFmtId="0" fontId="3" fillId="39" borderId="11" xfId="53" applyNumberFormat="1" applyFont="1" applyFill="1" applyBorder="1" applyAlignment="1">
      <alignment horizontal="center" vertical="center" textRotation="90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7"/>
  <sheetViews>
    <sheetView tabSelected="1" view="pageBreakPreview" zoomScaleSheetLayoutView="100" zoomScalePageLayoutView="0" workbookViewId="0" topLeftCell="A4">
      <selection activeCell="L30" sqref="L30"/>
    </sheetView>
  </sheetViews>
  <sheetFormatPr defaultColWidth="9.140625" defaultRowHeight="15"/>
  <cols>
    <col min="1" max="1" width="5.8515625" style="0" customWidth="1"/>
    <col min="2" max="2" width="16.140625" style="0" customWidth="1"/>
    <col min="3" max="3" width="14.8515625" style="0" customWidth="1"/>
    <col min="4" max="4" width="12.140625" style="0" customWidth="1"/>
  </cols>
  <sheetData>
    <row r="1" spans="14:17" ht="15.75">
      <c r="N1" s="166"/>
      <c r="O1" s="167" t="s">
        <v>65</v>
      </c>
      <c r="P1" s="167"/>
      <c r="Q1" s="167"/>
    </row>
    <row r="2" spans="11:18" ht="15.75">
      <c r="K2" s="267" t="s">
        <v>130</v>
      </c>
      <c r="L2" s="267"/>
      <c r="M2" s="267"/>
      <c r="N2" s="267"/>
      <c r="O2" s="267"/>
      <c r="P2" s="267"/>
      <c r="Q2" s="267"/>
      <c r="R2" s="267"/>
    </row>
    <row r="3" spans="11:18" ht="15.75">
      <c r="K3" s="268" t="s">
        <v>131</v>
      </c>
      <c r="L3" s="268"/>
      <c r="M3" s="268"/>
      <c r="N3" s="268"/>
      <c r="O3" s="268"/>
      <c r="P3" s="268"/>
      <c r="Q3" s="268"/>
      <c r="R3" s="268"/>
    </row>
    <row r="4" ht="15">
      <c r="P4" s="168"/>
    </row>
    <row r="5" spans="2:17" ht="15.75" thickBot="1">
      <c r="B5" s="170" t="s">
        <v>106</v>
      </c>
      <c r="C5" s="170"/>
      <c r="D5" s="169"/>
      <c r="E5" s="169" t="s">
        <v>66</v>
      </c>
      <c r="F5" s="169" t="s">
        <v>67</v>
      </c>
      <c r="G5" s="170" t="s">
        <v>132</v>
      </c>
      <c r="H5" s="169"/>
      <c r="I5" s="169"/>
      <c r="J5" s="169"/>
      <c r="K5" s="169"/>
      <c r="L5" s="169"/>
      <c r="M5" s="169"/>
      <c r="N5" s="169"/>
      <c r="O5" s="169"/>
      <c r="P5" s="169"/>
      <c r="Q5" s="169"/>
    </row>
    <row r="6" spans="1:18" ht="15.75" thickBot="1">
      <c r="A6" s="255" t="s">
        <v>68</v>
      </c>
      <c r="B6" s="255" t="s">
        <v>69</v>
      </c>
      <c r="C6" s="257" t="s">
        <v>70</v>
      </c>
      <c r="D6" s="257" t="s">
        <v>71</v>
      </c>
      <c r="E6" s="257" t="s">
        <v>72</v>
      </c>
      <c r="F6" s="269" t="s">
        <v>73</v>
      </c>
      <c r="G6" s="270"/>
      <c r="H6" s="271" t="s">
        <v>74</v>
      </c>
      <c r="I6" s="273" t="s">
        <v>75</v>
      </c>
      <c r="J6" s="274"/>
      <c r="K6" s="274"/>
      <c r="L6" s="274"/>
      <c r="M6" s="274"/>
      <c r="N6" s="274"/>
      <c r="O6" s="274"/>
      <c r="P6" s="274"/>
      <c r="Q6" s="274"/>
      <c r="R6" s="275"/>
    </row>
    <row r="7" spans="1:18" ht="65.25" thickBot="1">
      <c r="A7" s="256"/>
      <c r="B7" s="256"/>
      <c r="C7" s="258"/>
      <c r="D7" s="259"/>
      <c r="E7" s="258"/>
      <c r="F7" s="171" t="s">
        <v>76</v>
      </c>
      <c r="G7" s="172" t="s">
        <v>77</v>
      </c>
      <c r="H7" s="272"/>
      <c r="I7" s="173" t="s">
        <v>78</v>
      </c>
      <c r="J7" s="173" t="s">
        <v>79</v>
      </c>
      <c r="K7" s="174" t="s">
        <v>80</v>
      </c>
      <c r="L7" s="173" t="s">
        <v>81</v>
      </c>
      <c r="M7" s="173" t="s">
        <v>82</v>
      </c>
      <c r="N7" s="174" t="s">
        <v>83</v>
      </c>
      <c r="O7" s="174" t="s">
        <v>84</v>
      </c>
      <c r="P7" s="175" t="s">
        <v>85</v>
      </c>
      <c r="Q7" s="175" t="s">
        <v>86</v>
      </c>
      <c r="R7" s="176" t="s">
        <v>87</v>
      </c>
    </row>
    <row r="8" spans="1:18" ht="15.75" thickBot="1">
      <c r="A8" s="177">
        <v>1</v>
      </c>
      <c r="B8" s="178" t="s">
        <v>136</v>
      </c>
      <c r="C8" s="179" t="s">
        <v>88</v>
      </c>
      <c r="D8" s="180"/>
      <c r="E8" s="179"/>
      <c r="F8" s="179">
        <v>406</v>
      </c>
      <c r="G8" s="179">
        <v>406</v>
      </c>
      <c r="H8" s="181">
        <v>0</v>
      </c>
      <c r="I8" s="182">
        <v>6.9</v>
      </c>
      <c r="J8" s="182">
        <v>0</v>
      </c>
      <c r="K8" s="182">
        <v>0</v>
      </c>
      <c r="L8" s="183"/>
      <c r="M8" s="179"/>
      <c r="N8" s="179">
        <v>0</v>
      </c>
      <c r="O8" s="179">
        <v>0</v>
      </c>
      <c r="P8" s="179">
        <v>0</v>
      </c>
      <c r="Q8" s="184">
        <v>0</v>
      </c>
      <c r="R8" s="185">
        <v>0</v>
      </c>
    </row>
    <row r="9" spans="1:19" ht="15.75" thickBot="1">
      <c r="A9" s="177">
        <v>2</v>
      </c>
      <c r="B9" s="186" t="s">
        <v>136</v>
      </c>
      <c r="C9" s="187" t="s">
        <v>89</v>
      </c>
      <c r="D9" s="188" t="s">
        <v>90</v>
      </c>
      <c r="E9" s="189" t="s">
        <v>10</v>
      </c>
      <c r="F9" s="189">
        <v>31705</v>
      </c>
      <c r="G9" s="189">
        <v>32683</v>
      </c>
      <c r="H9" s="190">
        <v>978</v>
      </c>
      <c r="I9" s="191">
        <v>49.8</v>
      </c>
      <c r="J9" s="192">
        <v>487.0439999999999</v>
      </c>
      <c r="K9" s="193">
        <v>487.0439999999999</v>
      </c>
      <c r="L9" s="262">
        <v>0</v>
      </c>
      <c r="M9" s="283"/>
      <c r="N9" s="283">
        <v>55</v>
      </c>
      <c r="O9" s="284">
        <v>39.85599999999988</v>
      </c>
      <c r="P9" s="283">
        <v>300</v>
      </c>
      <c r="Q9" s="283">
        <v>120</v>
      </c>
      <c r="R9" s="283">
        <v>600</v>
      </c>
      <c r="S9" s="194"/>
    </row>
    <row r="10" spans="1:19" ht="15.75" thickBot="1">
      <c r="A10" s="177">
        <v>3</v>
      </c>
      <c r="B10" s="195" t="s">
        <v>136</v>
      </c>
      <c r="C10" s="196" t="s">
        <v>89</v>
      </c>
      <c r="D10" s="282" t="s">
        <v>91</v>
      </c>
      <c r="E10" s="282"/>
      <c r="F10" s="196"/>
      <c r="G10" s="197"/>
      <c r="H10" s="198">
        <v>740</v>
      </c>
      <c r="I10" s="199">
        <v>0.33</v>
      </c>
      <c r="J10" s="200">
        <v>244.2</v>
      </c>
      <c r="K10" s="193">
        <v>244.2</v>
      </c>
      <c r="L10" s="263"/>
      <c r="M10" s="276"/>
      <c r="N10" s="276"/>
      <c r="O10" s="276"/>
      <c r="P10" s="276"/>
      <c r="Q10" s="276"/>
      <c r="R10" s="276"/>
      <c r="S10" s="194"/>
    </row>
    <row r="11" spans="1:19" ht="15.75" thickBot="1">
      <c r="A11" s="177">
        <v>4</v>
      </c>
      <c r="B11" s="195" t="s">
        <v>136</v>
      </c>
      <c r="C11" s="196" t="s">
        <v>89</v>
      </c>
      <c r="D11" s="282" t="s">
        <v>92</v>
      </c>
      <c r="E11" s="282"/>
      <c r="F11" s="196"/>
      <c r="G11" s="196"/>
      <c r="H11" s="201">
        <v>20</v>
      </c>
      <c r="I11" s="202">
        <v>0.15</v>
      </c>
      <c r="J11" s="200">
        <v>3</v>
      </c>
      <c r="K11" s="193">
        <v>3</v>
      </c>
      <c r="L11" s="263"/>
      <c r="M11" s="276"/>
      <c r="N11" s="276"/>
      <c r="O11" s="276"/>
      <c r="P11" s="276"/>
      <c r="Q11" s="276"/>
      <c r="R11" s="276"/>
      <c r="S11" s="203"/>
    </row>
    <row r="12" spans="1:19" ht="15.75" thickBot="1">
      <c r="A12" s="177">
        <v>5</v>
      </c>
      <c r="B12" s="195" t="s">
        <v>136</v>
      </c>
      <c r="C12" s="196" t="s">
        <v>89</v>
      </c>
      <c r="D12" s="265" t="s">
        <v>93</v>
      </c>
      <c r="E12" s="266"/>
      <c r="F12" s="196"/>
      <c r="G12" s="196"/>
      <c r="H12" s="204">
        <v>80</v>
      </c>
      <c r="I12" s="205">
        <v>0.33</v>
      </c>
      <c r="J12" s="200">
        <v>26.4</v>
      </c>
      <c r="K12" s="193">
        <v>26.4</v>
      </c>
      <c r="L12" s="263"/>
      <c r="M12" s="276"/>
      <c r="N12" s="276"/>
      <c r="O12" s="276"/>
      <c r="P12" s="276"/>
      <c r="Q12" s="276"/>
      <c r="R12" s="276"/>
      <c r="S12" s="194"/>
    </row>
    <row r="13" spans="1:19" ht="15.75" thickBot="1">
      <c r="A13" s="177">
        <v>6</v>
      </c>
      <c r="B13" s="195" t="s">
        <v>136</v>
      </c>
      <c r="C13" s="196" t="s">
        <v>89</v>
      </c>
      <c r="D13" s="265" t="s">
        <v>94</v>
      </c>
      <c r="E13" s="266"/>
      <c r="F13" s="196"/>
      <c r="G13" s="196"/>
      <c r="H13" s="204">
        <v>20</v>
      </c>
      <c r="I13" s="205">
        <v>0.15</v>
      </c>
      <c r="J13" s="200">
        <v>3</v>
      </c>
      <c r="K13" s="193">
        <v>3</v>
      </c>
      <c r="L13" s="263"/>
      <c r="M13" s="276"/>
      <c r="N13" s="276"/>
      <c r="O13" s="276"/>
      <c r="P13" s="276"/>
      <c r="Q13" s="276"/>
      <c r="R13" s="276"/>
      <c r="S13" s="194"/>
    </row>
    <row r="14" spans="1:20" ht="15.75" thickBot="1">
      <c r="A14" s="177">
        <v>7</v>
      </c>
      <c r="B14" s="195" t="s">
        <v>136</v>
      </c>
      <c r="C14" s="196" t="s">
        <v>89</v>
      </c>
      <c r="D14" s="265" t="s">
        <v>95</v>
      </c>
      <c r="E14" s="266"/>
      <c r="F14" s="196"/>
      <c r="G14" s="196"/>
      <c r="H14" s="204">
        <v>150</v>
      </c>
      <c r="I14" s="205">
        <v>0.15</v>
      </c>
      <c r="J14" s="200">
        <v>22.5</v>
      </c>
      <c r="K14" s="193">
        <v>22.5</v>
      </c>
      <c r="L14" s="263"/>
      <c r="M14" s="276"/>
      <c r="N14" s="276"/>
      <c r="O14" s="276"/>
      <c r="P14" s="276"/>
      <c r="Q14" s="276"/>
      <c r="R14" s="276"/>
      <c r="S14" s="194"/>
      <c r="T14" s="206"/>
    </row>
    <row r="15" spans="1:19" ht="15.75" thickBot="1">
      <c r="A15" s="177">
        <v>8</v>
      </c>
      <c r="B15" s="207" t="s">
        <v>136</v>
      </c>
      <c r="C15" s="208" t="s">
        <v>89</v>
      </c>
      <c r="D15" s="260" t="s">
        <v>96</v>
      </c>
      <c r="E15" s="261"/>
      <c r="F15" s="187"/>
      <c r="G15" s="209"/>
      <c r="H15" s="210">
        <v>60</v>
      </c>
      <c r="I15" s="205">
        <v>0.15</v>
      </c>
      <c r="J15" s="211">
        <v>9</v>
      </c>
      <c r="K15" s="193">
        <v>9</v>
      </c>
      <c r="L15" s="264"/>
      <c r="M15" s="277"/>
      <c r="N15" s="277"/>
      <c r="O15" s="277"/>
      <c r="P15" s="277"/>
      <c r="Q15" s="277"/>
      <c r="R15" s="277"/>
      <c r="S15" s="194"/>
    </row>
    <row r="16" spans="1:19" ht="15.75" thickBot="1">
      <c r="A16" s="177">
        <v>9</v>
      </c>
      <c r="B16" s="186" t="s">
        <v>136</v>
      </c>
      <c r="C16" s="187" t="s">
        <v>89</v>
      </c>
      <c r="D16" s="188" t="s">
        <v>97</v>
      </c>
      <c r="E16" s="212" t="s">
        <v>98</v>
      </c>
      <c r="F16" s="213">
        <v>25845</v>
      </c>
      <c r="G16" s="214">
        <v>25857</v>
      </c>
      <c r="H16" s="215">
        <v>12</v>
      </c>
      <c r="I16" s="216">
        <v>63.8</v>
      </c>
      <c r="J16" s="217">
        <v>7.655999999999999</v>
      </c>
      <c r="K16" s="193">
        <v>7.655999999999999</v>
      </c>
      <c r="L16" s="286"/>
      <c r="M16" s="283"/>
      <c r="N16" s="283">
        <v>63</v>
      </c>
      <c r="O16" s="284">
        <v>36.14400000000002</v>
      </c>
      <c r="P16" s="283"/>
      <c r="Q16" s="283"/>
      <c r="R16" s="283"/>
      <c r="S16" s="194"/>
    </row>
    <row r="17" spans="1:19" ht="15.75" thickBot="1">
      <c r="A17" s="177">
        <v>10</v>
      </c>
      <c r="B17" s="195" t="s">
        <v>136</v>
      </c>
      <c r="C17" s="196" t="s">
        <v>89</v>
      </c>
      <c r="D17" s="282" t="s">
        <v>91</v>
      </c>
      <c r="E17" s="265"/>
      <c r="F17" s="197"/>
      <c r="G17" s="196"/>
      <c r="H17" s="198">
        <v>0</v>
      </c>
      <c r="I17" s="218">
        <v>0.33</v>
      </c>
      <c r="J17" s="219">
        <v>0</v>
      </c>
      <c r="K17" s="193">
        <v>0</v>
      </c>
      <c r="L17" s="287"/>
      <c r="M17" s="276"/>
      <c r="N17" s="276"/>
      <c r="O17" s="276"/>
      <c r="P17" s="276"/>
      <c r="Q17" s="276"/>
      <c r="R17" s="276"/>
      <c r="S17" s="194"/>
    </row>
    <row r="18" spans="1:19" ht="15.75" thickBot="1">
      <c r="A18" s="177">
        <v>11</v>
      </c>
      <c r="B18" s="195" t="s">
        <v>136</v>
      </c>
      <c r="C18" s="196" t="s">
        <v>89</v>
      </c>
      <c r="D18" s="282" t="s">
        <v>92</v>
      </c>
      <c r="E18" s="265"/>
      <c r="F18" s="197"/>
      <c r="G18" s="196"/>
      <c r="H18" s="198">
        <v>0</v>
      </c>
      <c r="I18" s="199">
        <v>0.15</v>
      </c>
      <c r="J18" s="219">
        <v>0</v>
      </c>
      <c r="K18" s="193">
        <v>0</v>
      </c>
      <c r="L18" s="287"/>
      <c r="M18" s="276"/>
      <c r="N18" s="276"/>
      <c r="O18" s="276"/>
      <c r="P18" s="276"/>
      <c r="Q18" s="276"/>
      <c r="R18" s="276"/>
      <c r="S18" s="203"/>
    </row>
    <row r="19" spans="1:19" ht="15.75" thickBot="1">
      <c r="A19" s="177">
        <v>12</v>
      </c>
      <c r="B19" s="195" t="s">
        <v>136</v>
      </c>
      <c r="C19" s="196" t="s">
        <v>89</v>
      </c>
      <c r="D19" s="265" t="s">
        <v>93</v>
      </c>
      <c r="E19" s="285"/>
      <c r="F19" s="197"/>
      <c r="G19" s="196"/>
      <c r="H19" s="204">
        <v>15</v>
      </c>
      <c r="I19" s="220">
        <v>0.33</v>
      </c>
      <c r="J19" s="219">
        <v>4.95</v>
      </c>
      <c r="K19" s="193">
        <v>4.95</v>
      </c>
      <c r="L19" s="287"/>
      <c r="M19" s="276"/>
      <c r="N19" s="276"/>
      <c r="O19" s="276"/>
      <c r="P19" s="276"/>
      <c r="Q19" s="276"/>
      <c r="R19" s="276"/>
      <c r="S19" s="194"/>
    </row>
    <row r="20" spans="1:19" ht="15.75" thickBot="1">
      <c r="A20" s="177">
        <v>13</v>
      </c>
      <c r="B20" s="195" t="s">
        <v>136</v>
      </c>
      <c r="C20" s="196" t="s">
        <v>89</v>
      </c>
      <c r="D20" s="265" t="s">
        <v>94</v>
      </c>
      <c r="E20" s="285"/>
      <c r="F20" s="197"/>
      <c r="G20" s="196"/>
      <c r="H20" s="204">
        <v>5</v>
      </c>
      <c r="I20" s="220">
        <v>0.15</v>
      </c>
      <c r="J20" s="219">
        <v>0.75</v>
      </c>
      <c r="K20" s="193">
        <v>0.75</v>
      </c>
      <c r="L20" s="287"/>
      <c r="M20" s="276"/>
      <c r="N20" s="276"/>
      <c r="O20" s="276"/>
      <c r="P20" s="276"/>
      <c r="Q20" s="276"/>
      <c r="R20" s="276"/>
      <c r="S20" s="194"/>
    </row>
    <row r="21" spans="1:20" ht="15.75" thickBot="1">
      <c r="A21" s="177">
        <v>14</v>
      </c>
      <c r="B21" s="195" t="s">
        <v>136</v>
      </c>
      <c r="C21" s="196" t="s">
        <v>89</v>
      </c>
      <c r="D21" s="265" t="s">
        <v>95</v>
      </c>
      <c r="E21" s="285"/>
      <c r="F21" s="197"/>
      <c r="G21" s="214"/>
      <c r="H21" s="204">
        <v>90</v>
      </c>
      <c r="I21" s="220">
        <v>0.15</v>
      </c>
      <c r="J21" s="219">
        <v>13.5</v>
      </c>
      <c r="K21" s="193">
        <v>13.5</v>
      </c>
      <c r="L21" s="287"/>
      <c r="M21" s="276"/>
      <c r="N21" s="276"/>
      <c r="O21" s="276"/>
      <c r="P21" s="276"/>
      <c r="Q21" s="276"/>
      <c r="R21" s="276"/>
      <c r="S21" s="194"/>
      <c r="T21" s="206"/>
    </row>
    <row r="22" spans="1:19" ht="15.75" thickBot="1">
      <c r="A22" s="177">
        <v>15</v>
      </c>
      <c r="B22" s="207" t="s">
        <v>136</v>
      </c>
      <c r="C22" s="208" t="s">
        <v>89</v>
      </c>
      <c r="D22" s="260" t="s">
        <v>96</v>
      </c>
      <c r="E22" s="261"/>
      <c r="F22" s="208"/>
      <c r="G22" s="208"/>
      <c r="H22" s="221">
        <v>0</v>
      </c>
      <c r="I22" s="222">
        <v>0.15</v>
      </c>
      <c r="J22" s="200">
        <v>0</v>
      </c>
      <c r="K22" s="193">
        <v>0</v>
      </c>
      <c r="L22" s="264"/>
      <c r="M22" s="277"/>
      <c r="N22" s="277"/>
      <c r="O22" s="277"/>
      <c r="P22" s="277"/>
      <c r="Q22" s="277"/>
      <c r="R22" s="277"/>
      <c r="S22" s="194"/>
    </row>
    <row r="23" spans="1:19" ht="15.75" thickBot="1">
      <c r="A23" s="177">
        <v>16</v>
      </c>
      <c r="B23" s="223" t="s">
        <v>99</v>
      </c>
      <c r="C23" s="224"/>
      <c r="D23" s="224"/>
      <c r="E23" s="224"/>
      <c r="F23" s="224"/>
      <c r="G23" s="224"/>
      <c r="H23" s="225"/>
      <c r="I23" s="224"/>
      <c r="J23" s="226"/>
      <c r="K23" s="226">
        <v>822</v>
      </c>
      <c r="L23" s="227"/>
      <c r="M23" s="226"/>
      <c r="N23" s="228">
        <v>118</v>
      </c>
      <c r="O23" s="228">
        <v>75.9999999999999</v>
      </c>
      <c r="P23" s="229"/>
      <c r="Q23" s="229"/>
      <c r="R23" s="230">
        <v>600</v>
      </c>
      <c r="S23" s="194"/>
    </row>
    <row r="24" spans="1:19" ht="15">
      <c r="A24" s="231"/>
      <c r="B24" s="232"/>
      <c r="C24" s="233"/>
      <c r="D24" s="233"/>
      <c r="E24" s="233"/>
      <c r="F24" s="233"/>
      <c r="G24" s="233"/>
      <c r="H24" s="234"/>
      <c r="I24" s="235"/>
      <c r="J24" s="203"/>
      <c r="K24" s="203"/>
      <c r="L24" s="203"/>
      <c r="M24" s="203"/>
      <c r="N24" s="236"/>
      <c r="O24" s="236"/>
      <c r="P24" s="236"/>
      <c r="Q24" s="237"/>
      <c r="R24" s="236"/>
      <c r="S24" s="194"/>
    </row>
    <row r="25" spans="2:19" ht="15">
      <c r="B25" s="278" t="s">
        <v>100</v>
      </c>
      <c r="C25" s="278"/>
      <c r="D25" s="278"/>
      <c r="E25" s="278"/>
      <c r="F25" s="239"/>
      <c r="G25" s="239"/>
      <c r="H25" s="279"/>
      <c r="I25" s="279"/>
      <c r="J25" s="279"/>
      <c r="K25" s="239"/>
      <c r="L25" s="239"/>
      <c r="M25" s="239"/>
      <c r="P25" s="206"/>
      <c r="Q25" s="236"/>
      <c r="R25" s="206"/>
      <c r="S25" s="203"/>
    </row>
    <row r="26" spans="2:19" ht="15">
      <c r="B26" s="238"/>
      <c r="C26" s="238"/>
      <c r="D26" s="238"/>
      <c r="E26" s="238"/>
      <c r="Q26" s="236"/>
      <c r="S26" s="194"/>
    </row>
    <row r="27" spans="2:19" ht="15">
      <c r="B27" s="240" t="s">
        <v>101</v>
      </c>
      <c r="C27">
        <v>1320</v>
      </c>
      <c r="F27" s="240"/>
      <c r="H27" s="240"/>
      <c r="I27" s="241"/>
      <c r="J27" s="241"/>
      <c r="K27" s="242"/>
      <c r="P27" s="206"/>
      <c r="Q27" s="206"/>
      <c r="S27" s="194"/>
    </row>
    <row r="28" spans="2:20" ht="15">
      <c r="B28" s="240" t="s">
        <v>102</v>
      </c>
      <c r="C28">
        <v>200</v>
      </c>
      <c r="F28" s="240"/>
      <c r="H28" s="240"/>
      <c r="I28" s="241"/>
      <c r="J28" s="241"/>
      <c r="K28" s="242"/>
      <c r="S28" s="194"/>
      <c r="T28" s="206"/>
    </row>
    <row r="29" spans="2:19" ht="15">
      <c r="B29" s="240" t="s">
        <v>103</v>
      </c>
      <c r="C29">
        <v>4200</v>
      </c>
      <c r="F29" s="240"/>
      <c r="H29" s="240"/>
      <c r="I29" s="241"/>
      <c r="J29" s="241"/>
      <c r="K29" s="242"/>
      <c r="S29" s="194"/>
    </row>
    <row r="30" spans="2:19" ht="15">
      <c r="B30" s="240" t="s">
        <v>104</v>
      </c>
      <c r="C30" s="206">
        <v>6800</v>
      </c>
      <c r="F30" s="240"/>
      <c r="H30" s="240"/>
      <c r="I30" s="241"/>
      <c r="J30" s="241"/>
      <c r="K30" s="242"/>
      <c r="S30" s="194"/>
    </row>
    <row r="31" spans="2:19" ht="15">
      <c r="B31" s="240" t="s">
        <v>105</v>
      </c>
      <c r="C31" s="240">
        <f>SUM(C27:C30)</f>
        <v>12520</v>
      </c>
      <c r="F31" s="240"/>
      <c r="G31" s="240"/>
      <c r="H31" s="240"/>
      <c r="I31" s="241"/>
      <c r="J31" s="241"/>
      <c r="K31" s="242"/>
      <c r="P31" s="206"/>
      <c r="Q31" s="206"/>
      <c r="S31" s="194"/>
    </row>
    <row r="32" spans="10:19" ht="15">
      <c r="J32" s="243"/>
      <c r="O32" s="244"/>
      <c r="P32" s="244"/>
      <c r="S32" s="203"/>
    </row>
    <row r="33" spans="2:19" ht="16.5" thickBot="1">
      <c r="B33" s="280" t="s">
        <v>133</v>
      </c>
      <c r="C33" s="280"/>
      <c r="D33" s="280"/>
      <c r="E33" s="245"/>
      <c r="F33" s="245"/>
      <c r="G33" s="245"/>
      <c r="H33" s="281" t="s">
        <v>134</v>
      </c>
      <c r="I33" s="281"/>
      <c r="O33" s="194"/>
      <c r="P33" s="206"/>
      <c r="S33" s="194"/>
    </row>
    <row r="34" ht="15">
      <c r="S34" s="194"/>
    </row>
    <row r="35" spans="15:20" ht="15">
      <c r="O35" s="206"/>
      <c r="P35" s="206"/>
      <c r="S35" s="194"/>
      <c r="T35" s="206"/>
    </row>
    <row r="36" ht="15">
      <c r="S36" s="194"/>
    </row>
    <row r="37" ht="15">
      <c r="S37" s="194"/>
    </row>
    <row r="38" ht="15">
      <c r="S38" s="194"/>
    </row>
    <row r="39" ht="15">
      <c r="S39" s="203"/>
    </row>
    <row r="40" spans="2:19" ht="15">
      <c r="B40" s="246"/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S40" s="194"/>
    </row>
    <row r="41" ht="15">
      <c r="S41" s="194"/>
    </row>
    <row r="42" spans="19:20" ht="15">
      <c r="S42" s="194"/>
      <c r="T42" s="206"/>
    </row>
    <row r="43" ht="15">
      <c r="S43" s="194"/>
    </row>
    <row r="44" ht="15">
      <c r="S44" s="194"/>
    </row>
    <row r="45" ht="15">
      <c r="S45" s="194"/>
    </row>
    <row r="46" ht="15">
      <c r="S46" s="203"/>
    </row>
    <row r="47" ht="15">
      <c r="S47" s="194"/>
    </row>
    <row r="48" ht="15">
      <c r="S48" s="194"/>
    </row>
    <row r="49" spans="19:20" ht="15">
      <c r="S49" s="194"/>
      <c r="T49" s="206"/>
    </row>
    <row r="50" ht="15">
      <c r="S50" s="194"/>
    </row>
    <row r="51" ht="15">
      <c r="S51" s="194"/>
    </row>
    <row r="52" ht="15">
      <c r="S52" s="194"/>
    </row>
    <row r="53" ht="15">
      <c r="S53" s="203"/>
    </row>
    <row r="54" ht="15">
      <c r="S54" s="194"/>
    </row>
    <row r="55" ht="15">
      <c r="S55" s="194"/>
    </row>
    <row r="56" spans="19:20" ht="15">
      <c r="S56" s="194"/>
      <c r="T56" s="206"/>
    </row>
    <row r="57" ht="15">
      <c r="S57" s="194"/>
    </row>
    <row r="58" ht="15">
      <c r="S58" s="194"/>
    </row>
    <row r="59" ht="15">
      <c r="S59" s="194"/>
    </row>
    <row r="60" ht="15">
      <c r="S60" s="203"/>
    </row>
    <row r="61" ht="15">
      <c r="S61" s="194"/>
    </row>
    <row r="62" ht="15">
      <c r="S62" s="194"/>
    </row>
    <row r="63" spans="19:20" ht="15">
      <c r="S63" s="194"/>
      <c r="T63" s="206"/>
    </row>
    <row r="64" ht="15">
      <c r="S64" s="194"/>
    </row>
    <row r="65" ht="15">
      <c r="S65" s="194"/>
    </row>
    <row r="66" ht="15">
      <c r="S66" s="194"/>
    </row>
    <row r="67" ht="15">
      <c r="S67" s="194"/>
    </row>
    <row r="68" ht="15">
      <c r="S68" s="194"/>
    </row>
    <row r="69" ht="15">
      <c r="S69" s="194"/>
    </row>
    <row r="70" spans="19:20" ht="15">
      <c r="S70" s="194"/>
      <c r="T70" s="206"/>
    </row>
    <row r="71" ht="15">
      <c r="S71" s="194"/>
    </row>
    <row r="72" ht="15">
      <c r="S72" s="194"/>
    </row>
    <row r="73" ht="15">
      <c r="S73" s="194"/>
    </row>
    <row r="74" ht="15">
      <c r="S74" s="194"/>
    </row>
    <row r="75" ht="15">
      <c r="S75" s="194"/>
    </row>
    <row r="76" ht="15">
      <c r="S76" s="194"/>
    </row>
    <row r="77" spans="19:20" ht="15">
      <c r="S77" s="194"/>
      <c r="T77" s="206"/>
    </row>
    <row r="78" ht="15">
      <c r="S78" s="194"/>
    </row>
    <row r="79" ht="15">
      <c r="S79" s="194"/>
    </row>
    <row r="80" ht="15">
      <c r="S80" s="194"/>
    </row>
    <row r="81" ht="15">
      <c r="S81" s="203"/>
    </row>
    <row r="82" ht="15">
      <c r="S82" s="194"/>
    </row>
    <row r="83" ht="15">
      <c r="S83" s="194"/>
    </row>
    <row r="84" spans="19:20" ht="15">
      <c r="S84" s="194"/>
      <c r="T84" s="206"/>
    </row>
    <row r="85" ht="15">
      <c r="S85" s="194"/>
    </row>
    <row r="86" ht="15">
      <c r="S86" s="194"/>
    </row>
    <row r="87" ht="15">
      <c r="S87" s="194"/>
    </row>
    <row r="88" ht="15">
      <c r="S88" s="203"/>
    </row>
    <row r="89" ht="15">
      <c r="S89" s="194"/>
    </row>
    <row r="90" ht="15">
      <c r="S90" s="194"/>
    </row>
    <row r="91" spans="19:20" ht="15">
      <c r="S91" s="194"/>
      <c r="T91" s="206"/>
    </row>
    <row r="92" ht="15">
      <c r="S92" s="194"/>
    </row>
    <row r="93" ht="15">
      <c r="S93" s="194"/>
    </row>
    <row r="94" ht="15">
      <c r="S94" s="194"/>
    </row>
    <row r="95" ht="15">
      <c r="S95" s="203"/>
    </row>
    <row r="96" ht="15">
      <c r="S96" s="194"/>
    </row>
    <row r="97" ht="15">
      <c r="S97" s="194"/>
    </row>
    <row r="98" spans="19:20" ht="15">
      <c r="S98" s="194"/>
      <c r="T98" s="206"/>
    </row>
    <row r="99" ht="15">
      <c r="S99" s="194"/>
    </row>
    <row r="100" ht="15">
      <c r="S100" s="194"/>
    </row>
    <row r="101" ht="15">
      <c r="S101" s="194"/>
    </row>
    <row r="102" ht="15">
      <c r="S102" s="203"/>
    </row>
    <row r="103" ht="15">
      <c r="S103" s="194"/>
    </row>
    <row r="104" ht="15">
      <c r="S104" s="194"/>
    </row>
    <row r="105" spans="19:20" ht="15">
      <c r="S105" s="194"/>
      <c r="T105" s="206"/>
    </row>
    <row r="106" ht="15">
      <c r="S106" s="194"/>
    </row>
    <row r="107" ht="15">
      <c r="S107" s="194"/>
    </row>
    <row r="108" ht="15">
      <c r="S108" s="194"/>
    </row>
    <row r="109" ht="15">
      <c r="S109" s="203"/>
    </row>
    <row r="110" ht="15">
      <c r="S110" s="194"/>
    </row>
    <row r="111" ht="15">
      <c r="S111" s="194"/>
    </row>
    <row r="112" spans="19:20" ht="15">
      <c r="S112" s="194"/>
      <c r="T112" s="206"/>
    </row>
    <row r="113" ht="15">
      <c r="S113" s="194"/>
    </row>
    <row r="114" ht="15">
      <c r="S114" s="194"/>
    </row>
    <row r="115" ht="15">
      <c r="S115" s="194"/>
    </row>
    <row r="116" ht="15">
      <c r="S116" s="203"/>
    </row>
    <row r="117" ht="15">
      <c r="S117" s="194"/>
    </row>
    <row r="118" ht="15">
      <c r="S118" s="194"/>
    </row>
    <row r="119" spans="19:20" ht="15">
      <c r="S119" s="194"/>
      <c r="T119" s="206"/>
    </row>
    <row r="120" spans="19:20" ht="15">
      <c r="S120" s="194"/>
      <c r="T120" s="206"/>
    </row>
    <row r="121" spans="19:20" ht="15">
      <c r="S121" s="194"/>
      <c r="T121" s="206"/>
    </row>
    <row r="122" spans="19:20" ht="15">
      <c r="S122" s="194"/>
      <c r="T122" s="206"/>
    </row>
    <row r="123" spans="19:20" ht="15">
      <c r="S123" s="194"/>
      <c r="T123" s="206"/>
    </row>
    <row r="124" spans="19:20" ht="15">
      <c r="S124" s="194"/>
      <c r="T124" s="206"/>
    </row>
    <row r="125" spans="19:20" ht="15">
      <c r="S125" s="194"/>
      <c r="T125" s="206"/>
    </row>
    <row r="126" spans="19:20" ht="15">
      <c r="S126" s="194"/>
      <c r="T126" s="206"/>
    </row>
    <row r="127" spans="19:20" ht="15">
      <c r="S127" s="194"/>
      <c r="T127" s="206"/>
    </row>
    <row r="128" spans="19:20" ht="15">
      <c r="S128" s="194"/>
      <c r="T128" s="206"/>
    </row>
    <row r="129" spans="19:20" ht="15">
      <c r="S129" s="194"/>
      <c r="T129" s="206"/>
    </row>
    <row r="130" spans="19:20" ht="15">
      <c r="S130" s="194"/>
      <c r="T130" s="206"/>
    </row>
    <row r="131" spans="19:20" ht="15">
      <c r="S131" s="194"/>
      <c r="T131" s="206"/>
    </row>
    <row r="132" spans="19:20" ht="15">
      <c r="S132" s="194"/>
      <c r="T132" s="206"/>
    </row>
    <row r="133" spans="19:20" ht="15">
      <c r="S133" s="194"/>
      <c r="T133" s="206"/>
    </row>
    <row r="134" spans="19:20" ht="15">
      <c r="S134" s="194"/>
      <c r="T134" s="206"/>
    </row>
    <row r="135" spans="19:20" ht="15">
      <c r="S135" s="194"/>
      <c r="T135" s="206"/>
    </row>
    <row r="136" spans="19:20" ht="15">
      <c r="S136" s="194"/>
      <c r="T136" s="206"/>
    </row>
    <row r="137" spans="19:20" ht="15">
      <c r="S137" s="194"/>
      <c r="T137" s="206"/>
    </row>
    <row r="138" spans="19:20" ht="15">
      <c r="S138" s="194"/>
      <c r="T138" s="206"/>
    </row>
    <row r="139" spans="19:20" ht="15">
      <c r="S139" s="203"/>
      <c r="T139" s="206"/>
    </row>
    <row r="140" spans="19:20" ht="15">
      <c r="S140" s="194"/>
      <c r="T140" s="206"/>
    </row>
    <row r="141" spans="19:31" ht="15">
      <c r="S141" s="203"/>
      <c r="T141" s="206"/>
      <c r="U141" s="194"/>
      <c r="V141" s="194"/>
      <c r="W141" s="194"/>
      <c r="X141" s="194"/>
      <c r="Y141" s="194"/>
      <c r="Z141" s="194"/>
      <c r="AA141" s="194"/>
      <c r="AB141" s="194"/>
      <c r="AC141" s="194"/>
      <c r="AD141" s="194"/>
      <c r="AE141" s="194"/>
    </row>
    <row r="142" spans="19:31" ht="15">
      <c r="S142" s="203"/>
      <c r="T142" s="206"/>
      <c r="U142" s="194"/>
      <c r="V142" s="194"/>
      <c r="W142" s="194"/>
      <c r="X142" s="194"/>
      <c r="Y142" s="194"/>
      <c r="Z142" s="194"/>
      <c r="AA142" s="194"/>
      <c r="AB142" s="194"/>
      <c r="AC142" s="194"/>
      <c r="AD142" s="194"/>
      <c r="AE142" s="194"/>
    </row>
    <row r="143" ht="15">
      <c r="S143" s="203"/>
    </row>
    <row r="144" spans="19:31" ht="15">
      <c r="S144" s="247"/>
      <c r="T144" s="248"/>
      <c r="U144" s="248"/>
      <c r="V144" s="248"/>
      <c r="W144" s="248"/>
      <c r="X144" s="248"/>
      <c r="Y144" s="248"/>
      <c r="Z144" s="248"/>
      <c r="AA144" s="248"/>
      <c r="AB144" s="248"/>
      <c r="AC144" s="248"/>
      <c r="AD144" s="248"/>
      <c r="AE144" s="248"/>
    </row>
    <row r="147" ht="15">
      <c r="T147" s="206"/>
    </row>
  </sheetData>
  <sheetProtection/>
  <mergeCells count="40">
    <mergeCell ref="B25:E25"/>
    <mergeCell ref="H25:J25"/>
    <mergeCell ref="D18:E18"/>
    <mergeCell ref="D19:E19"/>
    <mergeCell ref="D20:E20"/>
    <mergeCell ref="B33:D33"/>
    <mergeCell ref="H33:I33"/>
    <mergeCell ref="D22:E22"/>
    <mergeCell ref="P16:P22"/>
    <mergeCell ref="Q16:Q22"/>
    <mergeCell ref="R9:R15"/>
    <mergeCell ref="R16:R22"/>
    <mergeCell ref="M16:M22"/>
    <mergeCell ref="D17:E17"/>
    <mergeCell ref="L16:L22"/>
    <mergeCell ref="O16:O22"/>
    <mergeCell ref="N16:N22"/>
    <mergeCell ref="D21:E21"/>
    <mergeCell ref="D14:E14"/>
    <mergeCell ref="D15:E15"/>
    <mergeCell ref="L9:L15"/>
    <mergeCell ref="M9:M15"/>
    <mergeCell ref="D10:E10"/>
    <mergeCell ref="D11:E11"/>
    <mergeCell ref="D12:E12"/>
    <mergeCell ref="K2:R2"/>
    <mergeCell ref="K3:R3"/>
    <mergeCell ref="H6:H7"/>
    <mergeCell ref="I6:R6"/>
    <mergeCell ref="N9:N15"/>
    <mergeCell ref="O9:O15"/>
    <mergeCell ref="P9:P15"/>
    <mergeCell ref="Q9:Q15"/>
    <mergeCell ref="F6:G6"/>
    <mergeCell ref="A6:A7"/>
    <mergeCell ref="B6:B7"/>
    <mergeCell ref="C6:C7"/>
    <mergeCell ref="D6:D7"/>
    <mergeCell ref="D13:E13"/>
    <mergeCell ref="E6:E7"/>
  </mergeCells>
  <printOptions/>
  <pageMargins left="0.7" right="0.7" top="0.75" bottom="0.75" header="0.3" footer="0.3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39"/>
  <sheetViews>
    <sheetView view="pageBreakPreview" zoomScale="110" zoomScaleSheetLayoutView="110" zoomScalePageLayoutView="0" workbookViewId="0" topLeftCell="A13">
      <selection activeCell="R10" sqref="R10"/>
    </sheetView>
  </sheetViews>
  <sheetFormatPr defaultColWidth="9.140625" defaultRowHeight="15"/>
  <cols>
    <col min="1" max="1" width="8.421875" style="0" customWidth="1"/>
    <col min="2" max="2" width="42.7109375" style="0" customWidth="1"/>
    <col min="3" max="3" width="3.8515625" style="0" customWidth="1"/>
    <col min="4" max="4" width="4.00390625" style="0" customWidth="1"/>
    <col min="5" max="6" width="4.140625" style="0" customWidth="1"/>
    <col min="7" max="7" width="9.7109375" style="0" customWidth="1"/>
    <col min="8" max="13" width="5.57421875" style="0" customWidth="1"/>
    <col min="14" max="14" width="6.28125" style="0" customWidth="1"/>
    <col min="15" max="15" width="6.8515625" style="0" customWidth="1"/>
    <col min="16" max="16" width="7.28125" style="0" customWidth="1"/>
    <col min="17" max="17" width="7.140625" style="0" customWidth="1"/>
  </cols>
  <sheetData>
    <row r="1" spans="1:27" ht="20.25">
      <c r="A1" s="18"/>
      <c r="B1" s="303" t="s">
        <v>0</v>
      </c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4" t="s">
        <v>1</v>
      </c>
      <c r="R1" s="304"/>
      <c r="S1" s="304"/>
      <c r="T1" s="1"/>
      <c r="U1" s="1"/>
      <c r="V1" s="12"/>
      <c r="W1" s="1"/>
      <c r="X1" s="1"/>
      <c r="Y1" s="1"/>
      <c r="Z1" s="1"/>
      <c r="AA1" s="1"/>
    </row>
    <row r="2" spans="1:27" ht="12" customHeight="1">
      <c r="A2" s="14"/>
      <c r="B2" s="2"/>
      <c r="C2" s="3"/>
      <c r="D2" s="3"/>
      <c r="E2" s="3"/>
      <c r="F2" s="3"/>
      <c r="G2" s="2"/>
      <c r="H2" s="2"/>
      <c r="I2" s="2"/>
      <c r="J2" s="2"/>
      <c r="K2" s="2"/>
      <c r="L2" s="2"/>
      <c r="M2" s="2"/>
      <c r="N2" s="249"/>
      <c r="O2" s="249"/>
      <c r="P2" s="249"/>
      <c r="Q2" s="249"/>
      <c r="R2" s="12"/>
      <c r="S2" s="1"/>
      <c r="T2" s="1"/>
      <c r="U2" s="1"/>
      <c r="V2" s="12"/>
      <c r="W2" s="1"/>
      <c r="X2" s="1"/>
      <c r="Y2" s="1"/>
      <c r="Z2" s="1"/>
      <c r="AA2" s="1"/>
    </row>
    <row r="3" spans="1:27" ht="16.5" customHeight="1">
      <c r="A3" s="15"/>
      <c r="B3" s="4"/>
      <c r="C3" s="4" t="s">
        <v>2</v>
      </c>
      <c r="D3" s="4"/>
      <c r="E3" s="4"/>
      <c r="F3" s="4"/>
      <c r="G3" s="4"/>
      <c r="H3" s="296" t="s">
        <v>107</v>
      </c>
      <c r="I3" s="296"/>
      <c r="J3" s="4" t="s">
        <v>4</v>
      </c>
      <c r="K3" s="4"/>
      <c r="L3" s="4" t="s">
        <v>5</v>
      </c>
      <c r="M3" s="249"/>
      <c r="N3" s="249"/>
      <c r="O3" s="249"/>
      <c r="P3" s="249"/>
      <c r="Q3" s="305" t="s">
        <v>136</v>
      </c>
      <c r="R3" s="305"/>
      <c r="S3" s="1"/>
      <c r="T3" s="1"/>
      <c r="U3" s="1"/>
      <c r="V3" s="12"/>
      <c r="W3" s="1"/>
      <c r="X3" s="1"/>
      <c r="Y3" s="1"/>
      <c r="Z3" s="1"/>
      <c r="AA3" s="1"/>
    </row>
    <row r="4" spans="1:27" ht="12" customHeight="1">
      <c r="A4" s="15"/>
      <c r="B4" s="4"/>
      <c r="C4" s="4" t="s">
        <v>7</v>
      </c>
      <c r="D4" s="4"/>
      <c r="E4" s="4"/>
      <c r="F4" s="4"/>
      <c r="G4" s="4"/>
      <c r="H4" s="306" t="s">
        <v>8</v>
      </c>
      <c r="I4" s="306"/>
      <c r="J4" s="306"/>
      <c r="K4" s="306"/>
      <c r="L4" s="4" t="s">
        <v>9</v>
      </c>
      <c r="M4" s="249"/>
      <c r="N4" s="249"/>
      <c r="O4" s="249"/>
      <c r="P4" s="296" t="s">
        <v>10</v>
      </c>
      <c r="Q4" s="296"/>
      <c r="R4" s="296"/>
      <c r="S4" s="1"/>
      <c r="T4" s="1"/>
      <c r="U4" s="1"/>
      <c r="V4" s="12"/>
      <c r="W4" s="1"/>
      <c r="X4" s="1"/>
      <c r="Y4" s="1"/>
      <c r="Z4" s="1"/>
      <c r="AA4" s="1"/>
    </row>
    <row r="5" spans="1:27" ht="12" customHeight="1">
      <c r="A5" s="15"/>
      <c r="B5" s="4"/>
      <c r="C5" s="4" t="s">
        <v>11</v>
      </c>
      <c r="D5" s="4"/>
      <c r="E5" s="4"/>
      <c r="F5" s="4"/>
      <c r="G5" s="4"/>
      <c r="H5" s="4"/>
      <c r="I5" s="4"/>
      <c r="J5" s="4"/>
      <c r="K5" s="249"/>
      <c r="L5" s="249"/>
      <c r="M5" s="250" t="s">
        <v>12</v>
      </c>
      <c r="N5" s="249"/>
      <c r="O5" s="301">
        <v>32882</v>
      </c>
      <c r="P5" s="301"/>
      <c r="Q5" s="13" t="s">
        <v>13</v>
      </c>
      <c r="R5" s="12"/>
      <c r="S5" s="1"/>
      <c r="T5" s="1"/>
      <c r="U5" s="1"/>
      <c r="V5" s="12"/>
      <c r="W5" s="1"/>
      <c r="X5" s="1"/>
      <c r="Y5" s="1"/>
      <c r="Z5" s="1"/>
      <c r="AA5" s="1"/>
    </row>
    <row r="6" spans="1:27" ht="12" customHeight="1">
      <c r="A6" s="15"/>
      <c r="B6" s="4"/>
      <c r="C6" s="4"/>
      <c r="D6" s="4"/>
      <c r="E6" s="4"/>
      <c r="F6" s="4"/>
      <c r="G6" s="4"/>
      <c r="H6" s="4"/>
      <c r="I6" s="4"/>
      <c r="J6" s="4"/>
      <c r="K6" s="249"/>
      <c r="L6" s="249"/>
      <c r="M6" s="250" t="s">
        <v>14</v>
      </c>
      <c r="N6" s="249"/>
      <c r="O6" s="302">
        <v>23101.68</v>
      </c>
      <c r="P6" s="302"/>
      <c r="Q6" s="4" t="s">
        <v>15</v>
      </c>
      <c r="R6" s="12"/>
      <c r="S6" s="1"/>
      <c r="T6" s="1"/>
      <c r="U6" s="1"/>
      <c r="V6" s="12"/>
      <c r="W6" s="1"/>
      <c r="X6" s="1"/>
      <c r="Y6" s="1"/>
      <c r="Z6" s="1"/>
      <c r="AA6" s="1"/>
    </row>
    <row r="7" spans="1:27" ht="12" customHeight="1">
      <c r="A7" s="15"/>
      <c r="B7" s="4"/>
      <c r="C7" s="5" t="s">
        <v>16</v>
      </c>
      <c r="D7" s="5"/>
      <c r="E7" s="5"/>
      <c r="F7" s="5"/>
      <c r="G7" s="5"/>
      <c r="H7" s="5"/>
      <c r="I7" s="5"/>
      <c r="J7" s="5"/>
      <c r="K7" s="22"/>
      <c r="L7" s="22"/>
      <c r="M7" s="5"/>
      <c r="N7" s="22"/>
      <c r="O7" s="301">
        <v>91</v>
      </c>
      <c r="P7" s="301"/>
      <c r="Q7" s="4" t="s">
        <v>17</v>
      </c>
      <c r="R7" s="12"/>
      <c r="S7" s="1"/>
      <c r="T7" s="1"/>
      <c r="U7" s="1"/>
      <c r="V7" s="12"/>
      <c r="W7" s="1"/>
      <c r="X7" s="1"/>
      <c r="Y7" s="1"/>
      <c r="Z7" s="1"/>
      <c r="AA7" s="1"/>
    </row>
    <row r="8" spans="1:27" ht="12" customHeight="1">
      <c r="A8" s="15"/>
      <c r="B8" s="4"/>
      <c r="C8" s="27" t="s">
        <v>18</v>
      </c>
      <c r="D8" s="27"/>
      <c r="E8" s="27"/>
      <c r="F8" s="27"/>
      <c r="G8" s="27"/>
      <c r="H8" s="27"/>
      <c r="I8" s="27"/>
      <c r="J8" s="27"/>
      <c r="K8" s="28"/>
      <c r="L8" s="28"/>
      <c r="M8" s="27"/>
      <c r="N8" s="28"/>
      <c r="O8" s="299">
        <f>SUM(O19:O63)</f>
        <v>120</v>
      </c>
      <c r="P8" s="299"/>
      <c r="Q8" s="4" t="s">
        <v>17</v>
      </c>
      <c r="R8" s="12"/>
      <c r="S8" s="1"/>
      <c r="T8" s="1"/>
      <c r="U8" s="1"/>
      <c r="V8" s="12"/>
      <c r="W8" s="1"/>
      <c r="X8" s="1"/>
      <c r="Y8" s="1"/>
      <c r="Z8" s="1"/>
      <c r="AA8" s="1"/>
    </row>
    <row r="9" spans="1:27" ht="12" customHeight="1">
      <c r="A9" s="15"/>
      <c r="B9" s="4"/>
      <c r="C9" s="27" t="s">
        <v>19</v>
      </c>
      <c r="D9" s="27"/>
      <c r="E9" s="27"/>
      <c r="F9" s="27"/>
      <c r="G9" s="27"/>
      <c r="H9" s="27"/>
      <c r="I9" s="27"/>
      <c r="J9" s="27"/>
      <c r="K9" s="28"/>
      <c r="L9" s="28"/>
      <c r="M9" s="27"/>
      <c r="N9" s="28"/>
      <c r="O9" s="302">
        <v>29</v>
      </c>
      <c r="P9" s="299"/>
      <c r="Q9" s="4" t="s">
        <v>17</v>
      </c>
      <c r="R9" s="12"/>
      <c r="S9" s="1"/>
      <c r="T9" s="1"/>
      <c r="U9" s="1"/>
      <c r="V9" s="12"/>
      <c r="W9" s="1"/>
      <c r="X9" s="1"/>
      <c r="Y9" s="1"/>
      <c r="Z9" s="1"/>
      <c r="AA9" s="1"/>
    </row>
    <row r="10" spans="1:27" ht="12" customHeight="1" thickBot="1">
      <c r="A10" s="15"/>
      <c r="B10" s="4"/>
      <c r="C10" s="4"/>
      <c r="D10" s="4"/>
      <c r="E10" s="4"/>
      <c r="F10" s="291" t="s">
        <v>20</v>
      </c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49"/>
      <c r="R10" s="12"/>
      <c r="S10" s="1"/>
      <c r="T10" s="1"/>
      <c r="U10" s="1"/>
      <c r="V10" s="12"/>
      <c r="W10" s="1"/>
      <c r="X10" s="1"/>
      <c r="Y10" s="1"/>
      <c r="Z10" s="1"/>
      <c r="AA10" s="1"/>
    </row>
    <row r="11" spans="1:27" ht="12" customHeight="1" thickBot="1">
      <c r="A11" s="15"/>
      <c r="B11" s="15"/>
      <c r="C11" s="4"/>
      <c r="D11" s="4"/>
      <c r="E11" s="4"/>
      <c r="F11" s="4" t="s">
        <v>21</v>
      </c>
      <c r="G11" s="4"/>
      <c r="H11" s="295">
        <f>Q65</f>
        <v>182.514</v>
      </c>
      <c r="I11" s="296"/>
      <c r="J11" s="4" t="s">
        <v>17</v>
      </c>
      <c r="K11" s="249"/>
      <c r="L11" s="4" t="s">
        <v>22</v>
      </c>
      <c r="M11" s="4"/>
      <c r="N11" s="294">
        <v>0</v>
      </c>
      <c r="O11" s="294"/>
      <c r="P11" s="4" t="s">
        <v>17</v>
      </c>
      <c r="Q11" s="249"/>
      <c r="R11" s="12"/>
      <c r="S11" s="1"/>
      <c r="T11" s="57" t="s">
        <v>23</v>
      </c>
      <c r="U11" s="56">
        <v>0.54</v>
      </c>
      <c r="V11" s="12"/>
      <c r="W11" s="1"/>
      <c r="X11" s="1"/>
      <c r="Y11" s="1"/>
      <c r="Z11" s="1"/>
      <c r="AA11" s="1"/>
    </row>
    <row r="12" spans="1:27" ht="12" customHeight="1" thickBot="1">
      <c r="A12" s="15"/>
      <c r="B12" s="4"/>
      <c r="C12" s="4"/>
      <c r="D12" s="4"/>
      <c r="E12" s="4"/>
      <c r="F12" s="4" t="s">
        <v>24</v>
      </c>
      <c r="G12" s="4"/>
      <c r="H12" s="292">
        <f>Q65</f>
        <v>182.514</v>
      </c>
      <c r="I12" s="293"/>
      <c r="J12" s="4" t="s">
        <v>17</v>
      </c>
      <c r="K12" s="249"/>
      <c r="L12" s="4" t="s">
        <v>25</v>
      </c>
      <c r="M12" s="4"/>
      <c r="N12" s="294">
        <v>0</v>
      </c>
      <c r="O12" s="294"/>
      <c r="P12" s="4" t="s">
        <v>17</v>
      </c>
      <c r="Q12" s="249"/>
      <c r="R12" s="12"/>
      <c r="S12" s="1"/>
      <c r="T12" s="57" t="s">
        <v>26</v>
      </c>
      <c r="U12" s="56">
        <v>0.498</v>
      </c>
      <c r="V12" s="54">
        <v>0.33</v>
      </c>
      <c r="W12" s="56">
        <v>0.15</v>
      </c>
      <c r="X12" s="54">
        <v>0.33</v>
      </c>
      <c r="Y12" s="56">
        <v>0.15</v>
      </c>
      <c r="Z12" s="56">
        <v>0.15</v>
      </c>
      <c r="AA12" s="55">
        <v>0.15</v>
      </c>
    </row>
    <row r="13" spans="1:27" ht="12" customHeight="1" thickBot="1">
      <c r="A13" s="1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249"/>
      <c r="O13" s="249"/>
      <c r="P13" s="249"/>
      <c r="Q13" s="249"/>
      <c r="R13" s="12"/>
      <c r="S13" s="1"/>
      <c r="T13" s="1"/>
      <c r="U13" s="1"/>
      <c r="V13" s="12"/>
      <c r="W13" s="1"/>
      <c r="X13" s="1"/>
      <c r="Y13" s="1"/>
      <c r="Z13" s="1"/>
      <c r="AA13" s="1"/>
    </row>
    <row r="14" spans="1:27" ht="13.5" customHeight="1" thickBot="1">
      <c r="A14" s="319" t="s">
        <v>27</v>
      </c>
      <c r="B14" s="319" t="s">
        <v>28</v>
      </c>
      <c r="C14" s="311" t="s">
        <v>29</v>
      </c>
      <c r="D14" s="312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3"/>
      <c r="P14" s="309" t="s">
        <v>30</v>
      </c>
      <c r="Q14" s="309"/>
      <c r="R14" s="289" t="s">
        <v>31</v>
      </c>
      <c r="S14" s="289"/>
      <c r="T14" s="290" t="s">
        <v>32</v>
      </c>
      <c r="U14" s="288" t="s">
        <v>33</v>
      </c>
      <c r="V14" s="288" t="s">
        <v>34</v>
      </c>
      <c r="W14" s="288" t="s">
        <v>35</v>
      </c>
      <c r="X14" s="288" t="s">
        <v>34</v>
      </c>
      <c r="Y14" s="288" t="s">
        <v>35</v>
      </c>
      <c r="Z14" s="288" t="s">
        <v>36</v>
      </c>
      <c r="AA14" s="288" t="s">
        <v>37</v>
      </c>
    </row>
    <row r="15" spans="1:27" ht="24" customHeight="1" thickBot="1">
      <c r="A15" s="319"/>
      <c r="B15" s="319"/>
      <c r="C15" s="314" t="s">
        <v>38</v>
      </c>
      <c r="D15" s="314"/>
      <c r="E15" s="314" t="s">
        <v>39</v>
      </c>
      <c r="F15" s="314"/>
      <c r="G15" s="309" t="s">
        <v>40</v>
      </c>
      <c r="H15" s="315" t="s">
        <v>41</v>
      </c>
      <c r="I15" s="297" t="s">
        <v>42</v>
      </c>
      <c r="J15" s="298"/>
      <c r="K15" s="297" t="s">
        <v>43</v>
      </c>
      <c r="L15" s="298"/>
      <c r="M15" s="310" t="s">
        <v>44</v>
      </c>
      <c r="N15" s="308" t="s">
        <v>45</v>
      </c>
      <c r="O15" s="300" t="s">
        <v>46</v>
      </c>
      <c r="P15" s="309"/>
      <c r="Q15" s="309"/>
      <c r="R15" s="289"/>
      <c r="S15" s="289"/>
      <c r="T15" s="290"/>
      <c r="U15" s="288"/>
      <c r="V15" s="288"/>
      <c r="W15" s="288"/>
      <c r="X15" s="288"/>
      <c r="Y15" s="288"/>
      <c r="Z15" s="288"/>
      <c r="AA15" s="288"/>
    </row>
    <row r="16" spans="1:27" ht="48" customHeight="1" thickBot="1">
      <c r="A16" s="319"/>
      <c r="B16" s="319"/>
      <c r="C16" s="11" t="s">
        <v>47</v>
      </c>
      <c r="D16" s="11" t="s">
        <v>48</v>
      </c>
      <c r="E16" s="11" t="s">
        <v>47</v>
      </c>
      <c r="F16" s="11" t="s">
        <v>48</v>
      </c>
      <c r="G16" s="309"/>
      <c r="H16" s="316"/>
      <c r="I16" s="11" t="s">
        <v>34</v>
      </c>
      <c r="J16" s="79" t="s">
        <v>35</v>
      </c>
      <c r="K16" s="11" t="s">
        <v>34</v>
      </c>
      <c r="L16" s="79" t="s">
        <v>35</v>
      </c>
      <c r="M16" s="310"/>
      <c r="N16" s="308"/>
      <c r="O16" s="300"/>
      <c r="P16" s="20" t="s">
        <v>49</v>
      </c>
      <c r="Q16" s="20" t="s">
        <v>50</v>
      </c>
      <c r="R16" s="20" t="s">
        <v>51</v>
      </c>
      <c r="S16" s="20" t="s">
        <v>52</v>
      </c>
      <c r="T16" s="290"/>
      <c r="U16" s="288"/>
      <c r="V16" s="288"/>
      <c r="W16" s="288"/>
      <c r="X16" s="288"/>
      <c r="Y16" s="288"/>
      <c r="Z16" s="288"/>
      <c r="AA16" s="288"/>
    </row>
    <row r="17" spans="1:27" ht="12" customHeight="1" thickBot="1">
      <c r="A17" s="21">
        <v>1</v>
      </c>
      <c r="B17" s="19">
        <v>2</v>
      </c>
      <c r="C17" s="21">
        <v>3</v>
      </c>
      <c r="D17" s="19">
        <v>4</v>
      </c>
      <c r="E17" s="21">
        <v>5</v>
      </c>
      <c r="F17" s="19">
        <v>6</v>
      </c>
      <c r="G17" s="21">
        <v>7</v>
      </c>
      <c r="H17" s="69">
        <v>8</v>
      </c>
      <c r="I17" s="21">
        <v>9</v>
      </c>
      <c r="J17" s="74">
        <v>10</v>
      </c>
      <c r="K17" s="21">
        <v>11</v>
      </c>
      <c r="L17" s="74">
        <v>12</v>
      </c>
      <c r="M17" s="65">
        <v>13</v>
      </c>
      <c r="N17" s="74">
        <v>14</v>
      </c>
      <c r="O17" s="21">
        <v>15</v>
      </c>
      <c r="P17" s="19">
        <v>16</v>
      </c>
      <c r="Q17" s="21">
        <v>17</v>
      </c>
      <c r="R17" s="21">
        <v>18</v>
      </c>
      <c r="S17" s="19">
        <v>19</v>
      </c>
      <c r="T17" s="290"/>
      <c r="U17" s="53"/>
      <c r="V17" s="53"/>
      <c r="W17" s="53"/>
      <c r="X17" s="53"/>
      <c r="Y17" s="53"/>
      <c r="Z17" s="53"/>
      <c r="AA17" s="53"/>
    </row>
    <row r="18" spans="1:27" ht="2.25" customHeight="1">
      <c r="A18" s="39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26"/>
      <c r="S18" s="26"/>
      <c r="T18" s="40"/>
      <c r="U18" s="26"/>
      <c r="V18" s="26"/>
      <c r="W18" s="26"/>
      <c r="X18" s="26"/>
      <c r="Y18" s="26"/>
      <c r="Z18" s="26"/>
      <c r="AA18" s="26"/>
    </row>
    <row r="19" spans="1:27" ht="13.5" customHeight="1">
      <c r="A19" s="41">
        <v>39995</v>
      </c>
      <c r="B19" s="42" t="s">
        <v>44</v>
      </c>
      <c r="C19" s="81">
        <v>8</v>
      </c>
      <c r="D19" s="23" t="s">
        <v>53</v>
      </c>
      <c r="E19" s="81">
        <v>8</v>
      </c>
      <c r="F19" s="23">
        <v>30</v>
      </c>
      <c r="G19" s="46">
        <f>O5</f>
        <v>32882</v>
      </c>
      <c r="H19" s="70"/>
      <c r="I19" s="38"/>
      <c r="J19" s="75"/>
      <c r="K19" s="38"/>
      <c r="L19" s="75"/>
      <c r="M19" s="52">
        <v>5</v>
      </c>
      <c r="N19" s="75"/>
      <c r="O19" s="51"/>
      <c r="P19" s="43">
        <f>U19+V19+W19+X19+Z19+AA19+Y19</f>
        <v>0.75</v>
      </c>
      <c r="Q19" s="43">
        <f>P19</f>
        <v>0.75</v>
      </c>
      <c r="R19" s="38"/>
      <c r="S19" s="38"/>
      <c r="T19" s="47">
        <f>H19+((I19+K19)/60)*50</f>
        <v>0</v>
      </c>
      <c r="U19" s="50">
        <f>H19*0.498</f>
        <v>0</v>
      </c>
      <c r="V19" s="50">
        <f>I19*0.33</f>
        <v>0</v>
      </c>
      <c r="W19" s="50">
        <f>J19*0.15</f>
        <v>0</v>
      </c>
      <c r="X19" s="50">
        <f>K19*0.33</f>
        <v>0</v>
      </c>
      <c r="Y19" s="50">
        <f>L19*0.15</f>
        <v>0</v>
      </c>
      <c r="Z19" s="50">
        <f>M19*0.15</f>
        <v>0.75</v>
      </c>
      <c r="AA19" s="50">
        <f>N19*0.15</f>
        <v>0</v>
      </c>
    </row>
    <row r="20" spans="1:27" ht="12" customHeight="1">
      <c r="A20" s="41">
        <v>39996</v>
      </c>
      <c r="B20" s="42" t="s">
        <v>44</v>
      </c>
      <c r="C20" s="81">
        <v>8</v>
      </c>
      <c r="D20" s="23" t="s">
        <v>53</v>
      </c>
      <c r="E20" s="81">
        <v>8</v>
      </c>
      <c r="F20" s="23">
        <v>30</v>
      </c>
      <c r="G20" s="46">
        <f>G19+H19</f>
        <v>32882</v>
      </c>
      <c r="H20" s="70"/>
      <c r="I20" s="38"/>
      <c r="J20" s="75"/>
      <c r="K20" s="38"/>
      <c r="L20" s="75"/>
      <c r="M20" s="52">
        <v>5</v>
      </c>
      <c r="N20" s="75"/>
      <c r="O20" s="51"/>
      <c r="P20" s="43">
        <f aca="true" t="shared" si="0" ref="P20:P62">U20+V20+W20+X20+Z20+AA20+Y20</f>
        <v>0.75</v>
      </c>
      <c r="Q20" s="43">
        <f aca="true" t="shared" si="1" ref="Q20:Q62">P20</f>
        <v>0.75</v>
      </c>
      <c r="R20" s="38"/>
      <c r="S20" s="38"/>
      <c r="T20" s="47">
        <f aca="true" t="shared" si="2" ref="T20:T62">H20+((I20+K20)/60)*50</f>
        <v>0</v>
      </c>
      <c r="U20" s="50">
        <f aca="true" t="shared" si="3" ref="U20:U62">H20*0.498</f>
        <v>0</v>
      </c>
      <c r="V20" s="50">
        <f aca="true" t="shared" si="4" ref="V20:V62">I20*0.33</f>
        <v>0</v>
      </c>
      <c r="W20" s="50">
        <f aca="true" t="shared" si="5" ref="W20:W62">J20*0.15</f>
        <v>0</v>
      </c>
      <c r="X20" s="50">
        <f aca="true" t="shared" si="6" ref="X20:X62">K20*0.33</f>
        <v>0</v>
      </c>
      <c r="Y20" s="50">
        <f aca="true" t="shared" si="7" ref="Y20:Y62">L20*0.15</f>
        <v>0</v>
      </c>
      <c r="Z20" s="50">
        <f aca="true" t="shared" si="8" ref="Z20:Z62">M20*0.15</f>
        <v>0.75</v>
      </c>
      <c r="AA20" s="50">
        <f aca="true" t="shared" si="9" ref="AA20:AA62">N20*0.15</f>
        <v>0</v>
      </c>
    </row>
    <row r="21" spans="1:27" ht="12" customHeight="1">
      <c r="A21" s="41">
        <v>39997</v>
      </c>
      <c r="B21" s="42" t="s">
        <v>44</v>
      </c>
      <c r="C21" s="81">
        <v>8</v>
      </c>
      <c r="D21" s="23" t="s">
        <v>53</v>
      </c>
      <c r="E21" s="81">
        <v>8</v>
      </c>
      <c r="F21" s="23">
        <v>30</v>
      </c>
      <c r="G21" s="46">
        <f aca="true" t="shared" si="10" ref="G21:G63">G20+H20</f>
        <v>32882</v>
      </c>
      <c r="H21" s="70"/>
      <c r="I21" s="38"/>
      <c r="J21" s="75"/>
      <c r="K21" s="38"/>
      <c r="L21" s="75"/>
      <c r="M21" s="52">
        <v>5</v>
      </c>
      <c r="N21" s="75"/>
      <c r="O21" s="51"/>
      <c r="P21" s="43">
        <f t="shared" si="0"/>
        <v>0.75</v>
      </c>
      <c r="Q21" s="43">
        <f t="shared" si="1"/>
        <v>0.75</v>
      </c>
      <c r="R21" s="38"/>
      <c r="S21" s="38"/>
      <c r="T21" s="47">
        <f t="shared" si="2"/>
        <v>0</v>
      </c>
      <c r="U21" s="50">
        <f t="shared" si="3"/>
        <v>0</v>
      </c>
      <c r="V21" s="50">
        <f t="shared" si="4"/>
        <v>0</v>
      </c>
      <c r="W21" s="50">
        <f t="shared" si="5"/>
        <v>0</v>
      </c>
      <c r="X21" s="50">
        <f t="shared" si="6"/>
        <v>0</v>
      </c>
      <c r="Y21" s="50">
        <f t="shared" si="7"/>
        <v>0</v>
      </c>
      <c r="Z21" s="50">
        <f t="shared" si="8"/>
        <v>0.75</v>
      </c>
      <c r="AA21" s="50">
        <f t="shared" si="9"/>
        <v>0</v>
      </c>
    </row>
    <row r="22" spans="1:27" ht="12" customHeight="1">
      <c r="A22" s="41">
        <v>39998</v>
      </c>
      <c r="B22" s="42" t="s">
        <v>44</v>
      </c>
      <c r="C22" s="81">
        <v>8</v>
      </c>
      <c r="D22" s="23" t="s">
        <v>53</v>
      </c>
      <c r="E22" s="81">
        <v>8</v>
      </c>
      <c r="F22" s="23">
        <v>30</v>
      </c>
      <c r="G22" s="46">
        <f t="shared" si="10"/>
        <v>32882</v>
      </c>
      <c r="H22" s="70"/>
      <c r="I22" s="38"/>
      <c r="J22" s="75"/>
      <c r="K22" s="38"/>
      <c r="L22" s="75"/>
      <c r="M22" s="52">
        <v>5</v>
      </c>
      <c r="N22" s="75"/>
      <c r="O22" s="51"/>
      <c r="P22" s="43">
        <f t="shared" si="0"/>
        <v>0.75</v>
      </c>
      <c r="Q22" s="43">
        <f t="shared" si="1"/>
        <v>0.75</v>
      </c>
      <c r="R22" s="38"/>
      <c r="S22" s="38"/>
      <c r="T22" s="47">
        <f t="shared" si="2"/>
        <v>0</v>
      </c>
      <c r="U22" s="50">
        <f t="shared" si="3"/>
        <v>0</v>
      </c>
      <c r="V22" s="50">
        <f t="shared" si="4"/>
        <v>0</v>
      </c>
      <c r="W22" s="50">
        <f t="shared" si="5"/>
        <v>0</v>
      </c>
      <c r="X22" s="50">
        <f t="shared" si="6"/>
        <v>0</v>
      </c>
      <c r="Y22" s="50">
        <f t="shared" si="7"/>
        <v>0</v>
      </c>
      <c r="Z22" s="50">
        <f t="shared" si="8"/>
        <v>0.75</v>
      </c>
      <c r="AA22" s="50">
        <f t="shared" si="9"/>
        <v>0</v>
      </c>
    </row>
    <row r="23" spans="1:27" ht="12" customHeight="1">
      <c r="A23" s="41">
        <v>39999</v>
      </c>
      <c r="B23" s="42" t="s">
        <v>44</v>
      </c>
      <c r="C23" s="81">
        <v>8</v>
      </c>
      <c r="D23" s="23" t="s">
        <v>53</v>
      </c>
      <c r="E23" s="81">
        <v>8</v>
      </c>
      <c r="F23" s="23">
        <v>30</v>
      </c>
      <c r="G23" s="46">
        <f t="shared" si="10"/>
        <v>32882</v>
      </c>
      <c r="H23" s="70"/>
      <c r="I23" s="38"/>
      <c r="J23" s="75"/>
      <c r="K23" s="38"/>
      <c r="L23" s="75"/>
      <c r="M23" s="52">
        <v>5</v>
      </c>
      <c r="N23" s="75"/>
      <c r="O23" s="51"/>
      <c r="P23" s="43">
        <f t="shared" si="0"/>
        <v>0.75</v>
      </c>
      <c r="Q23" s="43">
        <f t="shared" si="1"/>
        <v>0.75</v>
      </c>
      <c r="R23" s="38"/>
      <c r="S23" s="38"/>
      <c r="T23" s="47">
        <f t="shared" si="2"/>
        <v>0</v>
      </c>
      <c r="U23" s="50">
        <f t="shared" si="3"/>
        <v>0</v>
      </c>
      <c r="V23" s="50">
        <f t="shared" si="4"/>
        <v>0</v>
      </c>
      <c r="W23" s="50">
        <f t="shared" si="5"/>
        <v>0</v>
      </c>
      <c r="X23" s="50">
        <f t="shared" si="6"/>
        <v>0</v>
      </c>
      <c r="Y23" s="50">
        <f t="shared" si="7"/>
        <v>0</v>
      </c>
      <c r="Z23" s="50">
        <f t="shared" si="8"/>
        <v>0.75</v>
      </c>
      <c r="AA23" s="50">
        <f t="shared" si="9"/>
        <v>0</v>
      </c>
    </row>
    <row r="24" spans="1:27" ht="12" customHeight="1">
      <c r="A24" s="41">
        <v>40000</v>
      </c>
      <c r="B24" s="42" t="s">
        <v>44</v>
      </c>
      <c r="C24" s="81">
        <v>8</v>
      </c>
      <c r="D24" s="23" t="s">
        <v>53</v>
      </c>
      <c r="E24" s="81">
        <v>8</v>
      </c>
      <c r="F24" s="23">
        <v>30</v>
      </c>
      <c r="G24" s="46">
        <f t="shared" si="10"/>
        <v>32882</v>
      </c>
      <c r="H24" s="70"/>
      <c r="I24" s="38"/>
      <c r="J24" s="75"/>
      <c r="K24" s="38"/>
      <c r="L24" s="75"/>
      <c r="M24" s="52">
        <v>5</v>
      </c>
      <c r="N24" s="75"/>
      <c r="O24" s="51"/>
      <c r="P24" s="43">
        <f t="shared" si="0"/>
        <v>0.75</v>
      </c>
      <c r="Q24" s="43">
        <f t="shared" si="1"/>
        <v>0.75</v>
      </c>
      <c r="R24" s="38"/>
      <c r="S24" s="38"/>
      <c r="T24" s="47">
        <f t="shared" si="2"/>
        <v>0</v>
      </c>
      <c r="U24" s="50">
        <f t="shared" si="3"/>
        <v>0</v>
      </c>
      <c r="V24" s="50">
        <f t="shared" si="4"/>
        <v>0</v>
      </c>
      <c r="W24" s="50">
        <f t="shared" si="5"/>
        <v>0</v>
      </c>
      <c r="X24" s="50">
        <f t="shared" si="6"/>
        <v>0</v>
      </c>
      <c r="Y24" s="50">
        <f t="shared" si="7"/>
        <v>0</v>
      </c>
      <c r="Z24" s="50">
        <f t="shared" si="8"/>
        <v>0.75</v>
      </c>
      <c r="AA24" s="50">
        <f t="shared" si="9"/>
        <v>0</v>
      </c>
    </row>
    <row r="25" spans="1:27" ht="12" customHeight="1">
      <c r="A25" s="41">
        <v>40001</v>
      </c>
      <c r="B25" s="42" t="s">
        <v>44</v>
      </c>
      <c r="C25" s="81">
        <v>8</v>
      </c>
      <c r="D25" s="23" t="s">
        <v>53</v>
      </c>
      <c r="E25" s="81">
        <v>8</v>
      </c>
      <c r="F25" s="23">
        <v>30</v>
      </c>
      <c r="G25" s="46">
        <f t="shared" si="10"/>
        <v>32882</v>
      </c>
      <c r="H25" s="70"/>
      <c r="I25" s="38"/>
      <c r="J25" s="75"/>
      <c r="K25" s="38"/>
      <c r="L25" s="75"/>
      <c r="M25" s="52">
        <v>5</v>
      </c>
      <c r="N25" s="75"/>
      <c r="O25" s="51"/>
      <c r="P25" s="43">
        <f t="shared" si="0"/>
        <v>0.75</v>
      </c>
      <c r="Q25" s="43">
        <f t="shared" si="1"/>
        <v>0.75</v>
      </c>
      <c r="R25" s="38"/>
      <c r="S25" s="38"/>
      <c r="T25" s="47">
        <f t="shared" si="2"/>
        <v>0</v>
      </c>
      <c r="U25" s="50">
        <f t="shared" si="3"/>
        <v>0</v>
      </c>
      <c r="V25" s="50">
        <f t="shared" si="4"/>
        <v>0</v>
      </c>
      <c r="W25" s="50">
        <f t="shared" si="5"/>
        <v>0</v>
      </c>
      <c r="X25" s="50">
        <f t="shared" si="6"/>
        <v>0</v>
      </c>
      <c r="Y25" s="50">
        <f t="shared" si="7"/>
        <v>0</v>
      </c>
      <c r="Z25" s="50">
        <f t="shared" si="8"/>
        <v>0.75</v>
      </c>
      <c r="AA25" s="50">
        <f t="shared" si="9"/>
        <v>0</v>
      </c>
    </row>
    <row r="26" spans="1:27" ht="12" customHeight="1">
      <c r="A26" s="41">
        <v>40002</v>
      </c>
      <c r="B26" s="42" t="s">
        <v>44</v>
      </c>
      <c r="C26" s="81">
        <v>8</v>
      </c>
      <c r="D26" s="23" t="s">
        <v>53</v>
      </c>
      <c r="E26" s="81">
        <v>8</v>
      </c>
      <c r="F26" s="23">
        <v>30</v>
      </c>
      <c r="G26" s="46">
        <f t="shared" si="10"/>
        <v>32882</v>
      </c>
      <c r="H26" s="70"/>
      <c r="I26" s="38"/>
      <c r="J26" s="75"/>
      <c r="K26" s="38"/>
      <c r="L26" s="75"/>
      <c r="M26" s="52">
        <v>5</v>
      </c>
      <c r="N26" s="75"/>
      <c r="O26" s="51"/>
      <c r="P26" s="43">
        <f t="shared" si="0"/>
        <v>0.75</v>
      </c>
      <c r="Q26" s="43">
        <f t="shared" si="1"/>
        <v>0.75</v>
      </c>
      <c r="R26" s="38"/>
      <c r="S26" s="38"/>
      <c r="T26" s="47">
        <f t="shared" si="2"/>
        <v>0</v>
      </c>
      <c r="U26" s="50">
        <f t="shared" si="3"/>
        <v>0</v>
      </c>
      <c r="V26" s="50">
        <f t="shared" si="4"/>
        <v>0</v>
      </c>
      <c r="W26" s="50">
        <f t="shared" si="5"/>
        <v>0</v>
      </c>
      <c r="X26" s="50">
        <f t="shared" si="6"/>
        <v>0</v>
      </c>
      <c r="Y26" s="50">
        <f t="shared" si="7"/>
        <v>0</v>
      </c>
      <c r="Z26" s="50">
        <f t="shared" si="8"/>
        <v>0.75</v>
      </c>
      <c r="AA26" s="50">
        <f t="shared" si="9"/>
        <v>0</v>
      </c>
    </row>
    <row r="27" spans="1:27" ht="12" customHeight="1">
      <c r="A27" s="41">
        <v>40003</v>
      </c>
      <c r="B27" s="42" t="s">
        <v>44</v>
      </c>
      <c r="C27" s="81">
        <v>8</v>
      </c>
      <c r="D27" s="23" t="s">
        <v>53</v>
      </c>
      <c r="E27" s="81">
        <v>8</v>
      </c>
      <c r="F27" s="23">
        <v>30</v>
      </c>
      <c r="G27" s="46">
        <f t="shared" si="10"/>
        <v>32882</v>
      </c>
      <c r="H27" s="70"/>
      <c r="I27" s="38"/>
      <c r="J27" s="75"/>
      <c r="K27" s="38"/>
      <c r="L27" s="75"/>
      <c r="M27" s="52">
        <v>5</v>
      </c>
      <c r="N27" s="75"/>
      <c r="O27" s="51"/>
      <c r="P27" s="43">
        <f t="shared" si="0"/>
        <v>0.75</v>
      </c>
      <c r="Q27" s="43">
        <f t="shared" si="1"/>
        <v>0.75</v>
      </c>
      <c r="R27" s="38"/>
      <c r="S27" s="38"/>
      <c r="T27" s="47">
        <f t="shared" si="2"/>
        <v>0</v>
      </c>
      <c r="U27" s="50">
        <f t="shared" si="3"/>
        <v>0</v>
      </c>
      <c r="V27" s="50">
        <f t="shared" si="4"/>
        <v>0</v>
      </c>
      <c r="W27" s="50">
        <f t="shared" si="5"/>
        <v>0</v>
      </c>
      <c r="X27" s="50">
        <f t="shared" si="6"/>
        <v>0</v>
      </c>
      <c r="Y27" s="50">
        <f t="shared" si="7"/>
        <v>0</v>
      </c>
      <c r="Z27" s="50">
        <f t="shared" si="8"/>
        <v>0.75</v>
      </c>
      <c r="AA27" s="50">
        <f t="shared" si="9"/>
        <v>0</v>
      </c>
    </row>
    <row r="28" spans="1:27" ht="12" customHeight="1">
      <c r="A28" s="41">
        <v>40004</v>
      </c>
      <c r="B28" s="42" t="s">
        <v>44</v>
      </c>
      <c r="C28" s="81">
        <v>8</v>
      </c>
      <c r="D28" s="23" t="s">
        <v>53</v>
      </c>
      <c r="E28" s="81">
        <v>8</v>
      </c>
      <c r="F28" s="23">
        <v>30</v>
      </c>
      <c r="G28" s="46">
        <f t="shared" si="10"/>
        <v>32882</v>
      </c>
      <c r="H28" s="70"/>
      <c r="I28" s="38"/>
      <c r="J28" s="75"/>
      <c r="K28" s="38"/>
      <c r="L28" s="75"/>
      <c r="M28" s="52">
        <v>5</v>
      </c>
      <c r="N28" s="75"/>
      <c r="O28" s="51"/>
      <c r="P28" s="43">
        <f t="shared" si="0"/>
        <v>0.75</v>
      </c>
      <c r="Q28" s="43">
        <f t="shared" si="1"/>
        <v>0.75</v>
      </c>
      <c r="R28" s="38"/>
      <c r="S28" s="38"/>
      <c r="T28" s="47">
        <f t="shared" si="2"/>
        <v>0</v>
      </c>
      <c r="U28" s="50">
        <f t="shared" si="3"/>
        <v>0</v>
      </c>
      <c r="V28" s="50">
        <f t="shared" si="4"/>
        <v>0</v>
      </c>
      <c r="W28" s="50">
        <f t="shared" si="5"/>
        <v>0</v>
      </c>
      <c r="X28" s="50">
        <f t="shared" si="6"/>
        <v>0</v>
      </c>
      <c r="Y28" s="50">
        <f t="shared" si="7"/>
        <v>0</v>
      </c>
      <c r="Z28" s="50">
        <f t="shared" si="8"/>
        <v>0.75</v>
      </c>
      <c r="AA28" s="50">
        <f t="shared" si="9"/>
        <v>0</v>
      </c>
    </row>
    <row r="29" spans="1:27" ht="12" customHeight="1">
      <c r="A29" s="41">
        <v>40005</v>
      </c>
      <c r="B29" s="42" t="s">
        <v>44</v>
      </c>
      <c r="C29" s="81">
        <v>8</v>
      </c>
      <c r="D29" s="23" t="s">
        <v>53</v>
      </c>
      <c r="E29" s="81">
        <v>8</v>
      </c>
      <c r="F29" s="23">
        <v>30</v>
      </c>
      <c r="G29" s="46">
        <f t="shared" si="10"/>
        <v>32882</v>
      </c>
      <c r="H29" s="70"/>
      <c r="I29" s="38"/>
      <c r="J29" s="75"/>
      <c r="K29" s="38"/>
      <c r="L29" s="75"/>
      <c r="M29" s="52">
        <v>5</v>
      </c>
      <c r="N29" s="75"/>
      <c r="O29" s="51"/>
      <c r="P29" s="43">
        <f t="shared" si="0"/>
        <v>0.75</v>
      </c>
      <c r="Q29" s="43">
        <f t="shared" si="1"/>
        <v>0.75</v>
      </c>
      <c r="R29" s="38"/>
      <c r="S29" s="38"/>
      <c r="T29" s="47">
        <f t="shared" si="2"/>
        <v>0</v>
      </c>
      <c r="U29" s="50">
        <f t="shared" si="3"/>
        <v>0</v>
      </c>
      <c r="V29" s="50">
        <f t="shared" si="4"/>
        <v>0</v>
      </c>
      <c r="W29" s="50">
        <f t="shared" si="5"/>
        <v>0</v>
      </c>
      <c r="X29" s="50">
        <f t="shared" si="6"/>
        <v>0</v>
      </c>
      <c r="Y29" s="50">
        <f t="shared" si="7"/>
        <v>0</v>
      </c>
      <c r="Z29" s="50">
        <f t="shared" si="8"/>
        <v>0.75</v>
      </c>
      <c r="AA29" s="50">
        <f t="shared" si="9"/>
        <v>0</v>
      </c>
    </row>
    <row r="30" spans="1:27" ht="12.75" customHeight="1">
      <c r="A30" s="41">
        <v>40005</v>
      </c>
      <c r="B30" s="42" t="s">
        <v>108</v>
      </c>
      <c r="C30" s="81">
        <v>3</v>
      </c>
      <c r="D30" s="23" t="s">
        <v>109</v>
      </c>
      <c r="E30" s="81">
        <v>9</v>
      </c>
      <c r="F30" s="23" t="s">
        <v>53</v>
      </c>
      <c r="G30" s="46">
        <f t="shared" si="10"/>
        <v>32882</v>
      </c>
      <c r="H30" s="70">
        <v>37</v>
      </c>
      <c r="I30" s="38">
        <v>180</v>
      </c>
      <c r="J30" s="75"/>
      <c r="K30" s="38"/>
      <c r="L30" s="75"/>
      <c r="M30" s="52"/>
      <c r="N30" s="75"/>
      <c r="O30" s="51"/>
      <c r="P30" s="43">
        <f t="shared" si="0"/>
        <v>77.82600000000001</v>
      </c>
      <c r="Q30" s="43">
        <f t="shared" si="1"/>
        <v>77.82600000000001</v>
      </c>
      <c r="R30" s="38"/>
      <c r="S30" s="38"/>
      <c r="T30" s="47">
        <f t="shared" si="2"/>
        <v>187</v>
      </c>
      <c r="U30" s="50">
        <f t="shared" si="3"/>
        <v>18.426</v>
      </c>
      <c r="V30" s="50">
        <f t="shared" si="4"/>
        <v>59.400000000000006</v>
      </c>
      <c r="W30" s="50">
        <f t="shared" si="5"/>
        <v>0</v>
      </c>
      <c r="X30" s="50">
        <f t="shared" si="6"/>
        <v>0</v>
      </c>
      <c r="Y30" s="50">
        <f t="shared" si="7"/>
        <v>0</v>
      </c>
      <c r="Z30" s="50">
        <f t="shared" si="8"/>
        <v>0</v>
      </c>
      <c r="AA30" s="50">
        <f t="shared" si="9"/>
        <v>0</v>
      </c>
    </row>
    <row r="31" spans="1:27" ht="14.25" customHeight="1">
      <c r="A31" s="41">
        <v>40006</v>
      </c>
      <c r="B31" s="42" t="s">
        <v>44</v>
      </c>
      <c r="C31" s="81">
        <v>9</v>
      </c>
      <c r="D31" s="23" t="s">
        <v>110</v>
      </c>
      <c r="E31" s="81">
        <v>9</v>
      </c>
      <c r="F31" s="23">
        <v>30</v>
      </c>
      <c r="G31" s="46">
        <f t="shared" si="10"/>
        <v>32919</v>
      </c>
      <c r="H31" s="70"/>
      <c r="I31" s="38"/>
      <c r="J31" s="75"/>
      <c r="K31" s="38"/>
      <c r="L31" s="75"/>
      <c r="M31" s="52">
        <v>5</v>
      </c>
      <c r="N31" s="75"/>
      <c r="O31" s="51"/>
      <c r="P31" s="43">
        <f t="shared" si="0"/>
        <v>0.75</v>
      </c>
      <c r="Q31" s="43">
        <f t="shared" si="1"/>
        <v>0.75</v>
      </c>
      <c r="R31" s="38"/>
      <c r="S31" s="38"/>
      <c r="T31" s="47">
        <f t="shared" si="2"/>
        <v>0</v>
      </c>
      <c r="U31" s="50">
        <f t="shared" si="3"/>
        <v>0</v>
      </c>
      <c r="V31" s="50">
        <f t="shared" si="4"/>
        <v>0</v>
      </c>
      <c r="W31" s="50">
        <f t="shared" si="5"/>
        <v>0</v>
      </c>
      <c r="X31" s="50">
        <f t="shared" si="6"/>
        <v>0</v>
      </c>
      <c r="Y31" s="50">
        <f t="shared" si="7"/>
        <v>0</v>
      </c>
      <c r="Z31" s="50">
        <f t="shared" si="8"/>
        <v>0.75</v>
      </c>
      <c r="AA31" s="50">
        <f t="shared" si="9"/>
        <v>0</v>
      </c>
    </row>
    <row r="32" spans="1:27" ht="12" customHeight="1">
      <c r="A32" s="41">
        <v>40006</v>
      </c>
      <c r="B32" s="42" t="s">
        <v>111</v>
      </c>
      <c r="C32" s="81">
        <v>10</v>
      </c>
      <c r="D32" s="23" t="s">
        <v>112</v>
      </c>
      <c r="E32" s="81">
        <v>11</v>
      </c>
      <c r="F32" s="23" t="s">
        <v>112</v>
      </c>
      <c r="G32" s="46">
        <f t="shared" si="10"/>
        <v>32919</v>
      </c>
      <c r="H32" s="70">
        <v>25</v>
      </c>
      <c r="I32" s="38"/>
      <c r="J32" s="75"/>
      <c r="K32" s="38"/>
      <c r="L32" s="75"/>
      <c r="M32" s="52"/>
      <c r="N32" s="75"/>
      <c r="O32" s="38">
        <v>60</v>
      </c>
      <c r="P32" s="43">
        <f t="shared" si="0"/>
        <v>12.45</v>
      </c>
      <c r="Q32" s="43">
        <f t="shared" si="1"/>
        <v>12.45</v>
      </c>
      <c r="R32" s="38"/>
      <c r="S32" s="38"/>
      <c r="T32" s="47">
        <f t="shared" si="2"/>
        <v>25</v>
      </c>
      <c r="U32" s="50">
        <f t="shared" si="3"/>
        <v>12.45</v>
      </c>
      <c r="V32" s="50">
        <f t="shared" si="4"/>
        <v>0</v>
      </c>
      <c r="W32" s="50">
        <f t="shared" si="5"/>
        <v>0</v>
      </c>
      <c r="X32" s="50">
        <f t="shared" si="6"/>
        <v>0</v>
      </c>
      <c r="Y32" s="50">
        <f t="shared" si="7"/>
        <v>0</v>
      </c>
      <c r="Z32" s="50">
        <f t="shared" si="8"/>
        <v>0</v>
      </c>
      <c r="AA32" s="50">
        <f t="shared" si="9"/>
        <v>0</v>
      </c>
    </row>
    <row r="33" spans="1:27" ht="12.75" customHeight="1">
      <c r="A33" s="41">
        <v>40007</v>
      </c>
      <c r="B33" s="42" t="s">
        <v>44</v>
      </c>
      <c r="C33" s="81">
        <v>8</v>
      </c>
      <c r="D33" s="23" t="s">
        <v>53</v>
      </c>
      <c r="E33" s="81">
        <v>8</v>
      </c>
      <c r="F33" s="23">
        <v>30</v>
      </c>
      <c r="G33" s="46">
        <f t="shared" si="10"/>
        <v>32944</v>
      </c>
      <c r="H33" s="70"/>
      <c r="I33" s="38"/>
      <c r="J33" s="75"/>
      <c r="K33" s="38"/>
      <c r="L33" s="75"/>
      <c r="M33" s="52">
        <v>5</v>
      </c>
      <c r="N33" s="75"/>
      <c r="O33" s="51"/>
      <c r="P33" s="43">
        <f t="shared" si="0"/>
        <v>0.75</v>
      </c>
      <c r="Q33" s="43">
        <f t="shared" si="1"/>
        <v>0.75</v>
      </c>
      <c r="R33" s="38"/>
      <c r="S33" s="38"/>
      <c r="T33" s="47">
        <f t="shared" si="2"/>
        <v>0</v>
      </c>
      <c r="U33" s="50">
        <f t="shared" si="3"/>
        <v>0</v>
      </c>
      <c r="V33" s="50">
        <f t="shared" si="4"/>
        <v>0</v>
      </c>
      <c r="W33" s="50">
        <f t="shared" si="5"/>
        <v>0</v>
      </c>
      <c r="X33" s="50">
        <f t="shared" si="6"/>
        <v>0</v>
      </c>
      <c r="Y33" s="50">
        <f t="shared" si="7"/>
        <v>0</v>
      </c>
      <c r="Z33" s="50">
        <f t="shared" si="8"/>
        <v>0.75</v>
      </c>
      <c r="AA33" s="50">
        <f t="shared" si="9"/>
        <v>0</v>
      </c>
    </row>
    <row r="34" spans="1:27" ht="13.5" customHeight="1">
      <c r="A34" s="41">
        <v>40008</v>
      </c>
      <c r="B34" s="42" t="s">
        <v>113</v>
      </c>
      <c r="C34" s="81">
        <v>18</v>
      </c>
      <c r="D34" s="23" t="s">
        <v>114</v>
      </c>
      <c r="E34" s="81">
        <v>19</v>
      </c>
      <c r="F34" s="23" t="s">
        <v>115</v>
      </c>
      <c r="G34" s="46">
        <f t="shared" si="10"/>
        <v>32944</v>
      </c>
      <c r="H34" s="70">
        <v>4</v>
      </c>
      <c r="I34" s="38">
        <v>10</v>
      </c>
      <c r="J34" s="75"/>
      <c r="K34" s="38"/>
      <c r="L34" s="75"/>
      <c r="M34" s="52"/>
      <c r="N34" s="75"/>
      <c r="O34" s="51"/>
      <c r="P34" s="43">
        <f t="shared" si="0"/>
        <v>5.292</v>
      </c>
      <c r="Q34" s="43">
        <f t="shared" si="1"/>
        <v>5.292</v>
      </c>
      <c r="R34" s="38"/>
      <c r="S34" s="38"/>
      <c r="T34" s="47">
        <f t="shared" si="2"/>
        <v>12.333333333333332</v>
      </c>
      <c r="U34" s="50">
        <f t="shared" si="3"/>
        <v>1.992</v>
      </c>
      <c r="V34" s="50">
        <f t="shared" si="4"/>
        <v>3.3000000000000003</v>
      </c>
      <c r="W34" s="50">
        <f t="shared" si="5"/>
        <v>0</v>
      </c>
      <c r="X34" s="50">
        <f t="shared" si="6"/>
        <v>0</v>
      </c>
      <c r="Y34" s="50">
        <f t="shared" si="7"/>
        <v>0</v>
      </c>
      <c r="Z34" s="50">
        <f t="shared" si="8"/>
        <v>0</v>
      </c>
      <c r="AA34" s="50">
        <f t="shared" si="9"/>
        <v>0</v>
      </c>
    </row>
    <row r="35" spans="1:27" ht="12.75" customHeight="1">
      <c r="A35" s="41">
        <v>40008</v>
      </c>
      <c r="B35" s="42" t="s">
        <v>44</v>
      </c>
      <c r="C35" s="81">
        <v>8</v>
      </c>
      <c r="D35" s="23" t="s">
        <v>53</v>
      </c>
      <c r="E35" s="81">
        <v>8</v>
      </c>
      <c r="F35" s="23">
        <v>30</v>
      </c>
      <c r="G35" s="46">
        <f t="shared" si="10"/>
        <v>32948</v>
      </c>
      <c r="H35" s="70"/>
      <c r="I35" s="38"/>
      <c r="J35" s="75"/>
      <c r="K35" s="38"/>
      <c r="L35" s="75"/>
      <c r="M35" s="52">
        <v>5</v>
      </c>
      <c r="N35" s="75"/>
      <c r="O35" s="51"/>
      <c r="P35" s="43">
        <f t="shared" si="0"/>
        <v>0.75</v>
      </c>
      <c r="Q35" s="43">
        <f t="shared" si="1"/>
        <v>0.75</v>
      </c>
      <c r="R35" s="38"/>
      <c r="S35" s="38"/>
      <c r="T35" s="47">
        <f t="shared" si="2"/>
        <v>0</v>
      </c>
      <c r="U35" s="50">
        <f t="shared" si="3"/>
        <v>0</v>
      </c>
      <c r="V35" s="50">
        <f t="shared" si="4"/>
        <v>0</v>
      </c>
      <c r="W35" s="50">
        <f t="shared" si="5"/>
        <v>0</v>
      </c>
      <c r="X35" s="50">
        <f t="shared" si="6"/>
        <v>0</v>
      </c>
      <c r="Y35" s="50">
        <f t="shared" si="7"/>
        <v>0</v>
      </c>
      <c r="Z35" s="50">
        <f t="shared" si="8"/>
        <v>0.75</v>
      </c>
      <c r="AA35" s="50">
        <f t="shared" si="9"/>
        <v>0</v>
      </c>
    </row>
    <row r="36" spans="1:27" ht="12.75" customHeight="1">
      <c r="A36" s="41">
        <v>40009</v>
      </c>
      <c r="B36" s="42" t="s">
        <v>44</v>
      </c>
      <c r="C36" s="81">
        <v>8</v>
      </c>
      <c r="D36" s="23" t="s">
        <v>53</v>
      </c>
      <c r="E36" s="81">
        <v>8</v>
      </c>
      <c r="F36" s="23">
        <v>30</v>
      </c>
      <c r="G36" s="46">
        <f t="shared" si="10"/>
        <v>32948</v>
      </c>
      <c r="H36" s="70"/>
      <c r="I36" s="38"/>
      <c r="J36" s="75"/>
      <c r="K36" s="38"/>
      <c r="L36" s="75"/>
      <c r="M36" s="52">
        <v>5</v>
      </c>
      <c r="N36" s="75"/>
      <c r="O36" s="25"/>
      <c r="P36" s="43">
        <f t="shared" si="0"/>
        <v>0.75</v>
      </c>
      <c r="Q36" s="43">
        <f t="shared" si="1"/>
        <v>0.75</v>
      </c>
      <c r="R36" s="38"/>
      <c r="S36" s="38"/>
      <c r="T36" s="47">
        <f t="shared" si="2"/>
        <v>0</v>
      </c>
      <c r="U36" s="50">
        <f t="shared" si="3"/>
        <v>0</v>
      </c>
      <c r="V36" s="50">
        <f t="shared" si="4"/>
        <v>0</v>
      </c>
      <c r="W36" s="50">
        <f t="shared" si="5"/>
        <v>0</v>
      </c>
      <c r="X36" s="50">
        <f t="shared" si="6"/>
        <v>0</v>
      </c>
      <c r="Y36" s="50">
        <f t="shared" si="7"/>
        <v>0</v>
      </c>
      <c r="Z36" s="50">
        <f t="shared" si="8"/>
        <v>0.75</v>
      </c>
      <c r="AA36" s="50">
        <f t="shared" si="9"/>
        <v>0</v>
      </c>
    </row>
    <row r="37" spans="1:27" ht="12.75" customHeight="1">
      <c r="A37" s="41">
        <v>40010</v>
      </c>
      <c r="B37" s="42" t="s">
        <v>44</v>
      </c>
      <c r="C37" s="81">
        <v>8</v>
      </c>
      <c r="D37" s="23" t="s">
        <v>53</v>
      </c>
      <c r="E37" s="81">
        <v>8</v>
      </c>
      <c r="F37" s="23">
        <v>30</v>
      </c>
      <c r="G37" s="46">
        <f t="shared" si="10"/>
        <v>32948</v>
      </c>
      <c r="H37" s="70"/>
      <c r="I37" s="38"/>
      <c r="J37" s="75"/>
      <c r="K37" s="38"/>
      <c r="L37" s="75"/>
      <c r="M37" s="52">
        <v>5</v>
      </c>
      <c r="N37" s="75"/>
      <c r="O37" s="51"/>
      <c r="P37" s="43">
        <f t="shared" si="0"/>
        <v>0.75</v>
      </c>
      <c r="Q37" s="43">
        <f t="shared" si="1"/>
        <v>0.75</v>
      </c>
      <c r="R37" s="38"/>
      <c r="S37" s="38"/>
      <c r="T37" s="47">
        <f t="shared" si="2"/>
        <v>0</v>
      </c>
      <c r="U37" s="50">
        <f t="shared" si="3"/>
        <v>0</v>
      </c>
      <c r="V37" s="50">
        <f t="shared" si="4"/>
        <v>0</v>
      </c>
      <c r="W37" s="50">
        <f t="shared" si="5"/>
        <v>0</v>
      </c>
      <c r="X37" s="50">
        <f t="shared" si="6"/>
        <v>0</v>
      </c>
      <c r="Y37" s="50">
        <f t="shared" si="7"/>
        <v>0</v>
      </c>
      <c r="Z37" s="50">
        <f t="shared" si="8"/>
        <v>0.75</v>
      </c>
      <c r="AA37" s="50">
        <f t="shared" si="9"/>
        <v>0</v>
      </c>
    </row>
    <row r="38" spans="1:27" ht="12.75" customHeight="1">
      <c r="A38" s="41">
        <v>40011</v>
      </c>
      <c r="B38" s="42" t="s">
        <v>44</v>
      </c>
      <c r="C38" s="81">
        <v>8</v>
      </c>
      <c r="D38" s="23" t="s">
        <v>53</v>
      </c>
      <c r="E38" s="81">
        <v>8</v>
      </c>
      <c r="F38" s="23">
        <v>30</v>
      </c>
      <c r="G38" s="46">
        <f t="shared" si="10"/>
        <v>32948</v>
      </c>
      <c r="H38" s="70"/>
      <c r="I38" s="38"/>
      <c r="J38" s="75"/>
      <c r="K38" s="38"/>
      <c r="L38" s="75"/>
      <c r="M38" s="52">
        <v>5</v>
      </c>
      <c r="N38" s="75"/>
      <c r="O38" s="51"/>
      <c r="P38" s="43">
        <f t="shared" si="0"/>
        <v>0.75</v>
      </c>
      <c r="Q38" s="43">
        <f t="shared" si="1"/>
        <v>0.75</v>
      </c>
      <c r="R38" s="38"/>
      <c r="S38" s="38"/>
      <c r="T38" s="47">
        <f t="shared" si="2"/>
        <v>0</v>
      </c>
      <c r="U38" s="50">
        <f t="shared" si="3"/>
        <v>0</v>
      </c>
      <c r="V38" s="50">
        <f t="shared" si="4"/>
        <v>0</v>
      </c>
      <c r="W38" s="50">
        <f t="shared" si="5"/>
        <v>0</v>
      </c>
      <c r="X38" s="50">
        <f t="shared" si="6"/>
        <v>0</v>
      </c>
      <c r="Y38" s="50">
        <f t="shared" si="7"/>
        <v>0</v>
      </c>
      <c r="Z38" s="50">
        <f t="shared" si="8"/>
        <v>0.75</v>
      </c>
      <c r="AA38" s="50">
        <f t="shared" si="9"/>
        <v>0</v>
      </c>
    </row>
    <row r="39" spans="1:27" ht="12.75" customHeight="1">
      <c r="A39" s="41">
        <v>40012</v>
      </c>
      <c r="B39" s="42" t="s">
        <v>44</v>
      </c>
      <c r="C39" s="81">
        <v>8</v>
      </c>
      <c r="D39" s="23" t="s">
        <v>53</v>
      </c>
      <c r="E39" s="81">
        <v>8</v>
      </c>
      <c r="F39" s="23">
        <v>30</v>
      </c>
      <c r="G39" s="46">
        <f t="shared" si="10"/>
        <v>32948</v>
      </c>
      <c r="H39" s="70"/>
      <c r="I39" s="38"/>
      <c r="J39" s="75"/>
      <c r="K39" s="38"/>
      <c r="L39" s="75"/>
      <c r="M39" s="52">
        <v>5</v>
      </c>
      <c r="N39" s="75"/>
      <c r="O39" s="51"/>
      <c r="P39" s="43">
        <f t="shared" si="0"/>
        <v>0.75</v>
      </c>
      <c r="Q39" s="43">
        <f t="shared" si="1"/>
        <v>0.75</v>
      </c>
      <c r="R39" s="38"/>
      <c r="S39" s="38"/>
      <c r="T39" s="47">
        <f t="shared" si="2"/>
        <v>0</v>
      </c>
      <c r="U39" s="50">
        <f t="shared" si="3"/>
        <v>0</v>
      </c>
      <c r="V39" s="50">
        <f t="shared" si="4"/>
        <v>0</v>
      </c>
      <c r="W39" s="50">
        <f t="shared" si="5"/>
        <v>0</v>
      </c>
      <c r="X39" s="50">
        <f t="shared" si="6"/>
        <v>0</v>
      </c>
      <c r="Y39" s="50">
        <f t="shared" si="7"/>
        <v>0</v>
      </c>
      <c r="Z39" s="50">
        <f t="shared" si="8"/>
        <v>0.75</v>
      </c>
      <c r="AA39" s="50">
        <f t="shared" si="9"/>
        <v>0</v>
      </c>
    </row>
    <row r="40" spans="1:27" ht="12.75" customHeight="1">
      <c r="A40" s="41">
        <v>40013</v>
      </c>
      <c r="B40" s="42" t="s">
        <v>116</v>
      </c>
      <c r="C40" s="81">
        <v>4</v>
      </c>
      <c r="D40" s="23" t="s">
        <v>117</v>
      </c>
      <c r="E40" s="81">
        <v>5</v>
      </c>
      <c r="F40" s="23" t="s">
        <v>118</v>
      </c>
      <c r="G40" s="46">
        <f t="shared" si="10"/>
        <v>32948</v>
      </c>
      <c r="H40" s="70">
        <v>2</v>
      </c>
      <c r="I40" s="38">
        <v>40</v>
      </c>
      <c r="J40" s="75"/>
      <c r="K40" s="38"/>
      <c r="L40" s="75"/>
      <c r="M40" s="52"/>
      <c r="N40" s="75"/>
      <c r="O40" s="51"/>
      <c r="P40" s="43">
        <f t="shared" si="0"/>
        <v>14.196000000000002</v>
      </c>
      <c r="Q40" s="43">
        <f t="shared" si="1"/>
        <v>14.196000000000002</v>
      </c>
      <c r="R40" s="38"/>
      <c r="S40" s="38"/>
      <c r="T40" s="47">
        <f t="shared" si="2"/>
        <v>35.33333333333333</v>
      </c>
      <c r="U40" s="50">
        <f t="shared" si="3"/>
        <v>0.996</v>
      </c>
      <c r="V40" s="50">
        <f t="shared" si="4"/>
        <v>13.200000000000001</v>
      </c>
      <c r="W40" s="50">
        <f t="shared" si="5"/>
        <v>0</v>
      </c>
      <c r="X40" s="50">
        <f t="shared" si="6"/>
        <v>0</v>
      </c>
      <c r="Y40" s="50">
        <f t="shared" si="7"/>
        <v>0</v>
      </c>
      <c r="Z40" s="50">
        <f t="shared" si="8"/>
        <v>0</v>
      </c>
      <c r="AA40" s="50">
        <f t="shared" si="9"/>
        <v>0</v>
      </c>
    </row>
    <row r="41" spans="1:27" ht="12.75" customHeight="1">
      <c r="A41" s="41">
        <v>40013</v>
      </c>
      <c r="B41" s="42" t="s">
        <v>44</v>
      </c>
      <c r="C41" s="81">
        <v>8</v>
      </c>
      <c r="D41" s="23" t="s">
        <v>53</v>
      </c>
      <c r="E41" s="81">
        <v>8</v>
      </c>
      <c r="F41" s="23">
        <v>30</v>
      </c>
      <c r="G41" s="46">
        <f t="shared" si="10"/>
        <v>32950</v>
      </c>
      <c r="H41" s="70"/>
      <c r="I41" s="38"/>
      <c r="J41" s="75"/>
      <c r="K41" s="38"/>
      <c r="L41" s="75"/>
      <c r="M41" s="52">
        <v>5</v>
      </c>
      <c r="N41" s="75"/>
      <c r="O41" s="51"/>
      <c r="P41" s="43">
        <f t="shared" si="0"/>
        <v>0.75</v>
      </c>
      <c r="Q41" s="43">
        <f t="shared" si="1"/>
        <v>0.75</v>
      </c>
      <c r="R41" s="38"/>
      <c r="S41" s="38"/>
      <c r="T41" s="47">
        <f t="shared" si="2"/>
        <v>0</v>
      </c>
      <c r="U41" s="50">
        <f t="shared" si="3"/>
        <v>0</v>
      </c>
      <c r="V41" s="50">
        <f t="shared" si="4"/>
        <v>0</v>
      </c>
      <c r="W41" s="50">
        <f t="shared" si="5"/>
        <v>0</v>
      </c>
      <c r="X41" s="50">
        <f t="shared" si="6"/>
        <v>0</v>
      </c>
      <c r="Y41" s="50">
        <f t="shared" si="7"/>
        <v>0</v>
      </c>
      <c r="Z41" s="50">
        <f t="shared" si="8"/>
        <v>0.75</v>
      </c>
      <c r="AA41" s="50">
        <f t="shared" si="9"/>
        <v>0</v>
      </c>
    </row>
    <row r="42" spans="1:27" ht="12.75" customHeight="1">
      <c r="A42" s="41">
        <v>40013</v>
      </c>
      <c r="B42" s="42" t="s">
        <v>111</v>
      </c>
      <c r="C42" s="81">
        <v>8</v>
      </c>
      <c r="D42" s="23" t="s">
        <v>54</v>
      </c>
      <c r="E42" s="81">
        <v>9</v>
      </c>
      <c r="F42" s="23" t="s">
        <v>112</v>
      </c>
      <c r="G42" s="46">
        <f t="shared" si="10"/>
        <v>32950</v>
      </c>
      <c r="H42" s="70">
        <v>25</v>
      </c>
      <c r="I42" s="38"/>
      <c r="J42" s="75"/>
      <c r="K42" s="38"/>
      <c r="L42" s="75"/>
      <c r="M42" s="52"/>
      <c r="N42" s="75"/>
      <c r="O42" s="38">
        <v>60</v>
      </c>
      <c r="P42" s="43">
        <f t="shared" si="0"/>
        <v>12.45</v>
      </c>
      <c r="Q42" s="43">
        <f t="shared" si="1"/>
        <v>12.45</v>
      </c>
      <c r="R42" s="38"/>
      <c r="S42" s="38"/>
      <c r="T42" s="47">
        <f t="shared" si="2"/>
        <v>25</v>
      </c>
      <c r="U42" s="50">
        <f t="shared" si="3"/>
        <v>12.45</v>
      </c>
      <c r="V42" s="50">
        <f t="shared" si="4"/>
        <v>0</v>
      </c>
      <c r="W42" s="50">
        <f t="shared" si="5"/>
        <v>0</v>
      </c>
      <c r="X42" s="50">
        <f t="shared" si="6"/>
        <v>0</v>
      </c>
      <c r="Y42" s="50">
        <f t="shared" si="7"/>
        <v>0</v>
      </c>
      <c r="Z42" s="50">
        <f t="shared" si="8"/>
        <v>0</v>
      </c>
      <c r="AA42" s="50">
        <f t="shared" si="9"/>
        <v>0</v>
      </c>
    </row>
    <row r="43" spans="1:27" ht="12" customHeight="1">
      <c r="A43" s="41">
        <v>40014</v>
      </c>
      <c r="B43" s="42" t="s">
        <v>44</v>
      </c>
      <c r="C43" s="81">
        <v>8</v>
      </c>
      <c r="D43" s="23" t="s">
        <v>53</v>
      </c>
      <c r="E43" s="81">
        <v>8</v>
      </c>
      <c r="F43" s="23">
        <v>30</v>
      </c>
      <c r="G43" s="46">
        <f t="shared" si="10"/>
        <v>32975</v>
      </c>
      <c r="H43" s="70"/>
      <c r="I43" s="38"/>
      <c r="J43" s="75"/>
      <c r="K43" s="38"/>
      <c r="L43" s="75"/>
      <c r="M43" s="52">
        <v>5</v>
      </c>
      <c r="N43" s="75"/>
      <c r="O43" s="51"/>
      <c r="P43" s="43">
        <f t="shared" si="0"/>
        <v>0.75</v>
      </c>
      <c r="Q43" s="43">
        <f t="shared" si="1"/>
        <v>0.75</v>
      </c>
      <c r="R43" s="38"/>
      <c r="S43" s="38"/>
      <c r="T43" s="47">
        <f t="shared" si="2"/>
        <v>0</v>
      </c>
      <c r="U43" s="50">
        <f t="shared" si="3"/>
        <v>0</v>
      </c>
      <c r="V43" s="50">
        <f t="shared" si="4"/>
        <v>0</v>
      </c>
      <c r="W43" s="50">
        <f t="shared" si="5"/>
        <v>0</v>
      </c>
      <c r="X43" s="50">
        <f t="shared" si="6"/>
        <v>0</v>
      </c>
      <c r="Y43" s="50">
        <f t="shared" si="7"/>
        <v>0</v>
      </c>
      <c r="Z43" s="50">
        <f t="shared" si="8"/>
        <v>0.75</v>
      </c>
      <c r="AA43" s="50">
        <f t="shared" si="9"/>
        <v>0</v>
      </c>
    </row>
    <row r="44" spans="1:27" ht="12.75" customHeight="1">
      <c r="A44" s="41">
        <v>40015</v>
      </c>
      <c r="B44" s="42" t="s">
        <v>44</v>
      </c>
      <c r="C44" s="81">
        <v>8</v>
      </c>
      <c r="D44" s="23" t="s">
        <v>53</v>
      </c>
      <c r="E44" s="81">
        <v>8</v>
      </c>
      <c r="F44" s="23">
        <v>30</v>
      </c>
      <c r="G44" s="46">
        <f t="shared" si="10"/>
        <v>32975</v>
      </c>
      <c r="H44" s="70"/>
      <c r="I44" s="38"/>
      <c r="J44" s="75"/>
      <c r="K44" s="38"/>
      <c r="L44" s="75"/>
      <c r="M44" s="52">
        <v>5</v>
      </c>
      <c r="N44" s="75"/>
      <c r="O44" s="51"/>
      <c r="P44" s="43">
        <f t="shared" si="0"/>
        <v>0.75</v>
      </c>
      <c r="Q44" s="43">
        <f t="shared" si="1"/>
        <v>0.75</v>
      </c>
      <c r="R44" s="38"/>
      <c r="S44" s="38"/>
      <c r="T44" s="47">
        <f t="shared" si="2"/>
        <v>0</v>
      </c>
      <c r="U44" s="50">
        <f t="shared" si="3"/>
        <v>0</v>
      </c>
      <c r="V44" s="50">
        <f t="shared" si="4"/>
        <v>0</v>
      </c>
      <c r="W44" s="50">
        <f t="shared" si="5"/>
        <v>0</v>
      </c>
      <c r="X44" s="50">
        <f t="shared" si="6"/>
        <v>0</v>
      </c>
      <c r="Y44" s="50">
        <f t="shared" si="7"/>
        <v>0</v>
      </c>
      <c r="Z44" s="50">
        <f t="shared" si="8"/>
        <v>0.75</v>
      </c>
      <c r="AA44" s="50">
        <f t="shared" si="9"/>
        <v>0</v>
      </c>
    </row>
    <row r="45" spans="1:27" ht="12.75" customHeight="1">
      <c r="A45" s="41">
        <v>40015</v>
      </c>
      <c r="B45" s="42" t="s">
        <v>119</v>
      </c>
      <c r="C45" s="81">
        <v>14</v>
      </c>
      <c r="D45" s="23" t="s">
        <v>112</v>
      </c>
      <c r="E45" s="81">
        <v>14</v>
      </c>
      <c r="F45" s="23" t="s">
        <v>54</v>
      </c>
      <c r="G45" s="46">
        <f t="shared" si="10"/>
        <v>32975</v>
      </c>
      <c r="H45" s="70">
        <v>6</v>
      </c>
      <c r="I45" s="38"/>
      <c r="J45" s="75"/>
      <c r="K45" s="38"/>
      <c r="L45" s="75"/>
      <c r="M45" s="52"/>
      <c r="N45" s="75"/>
      <c r="O45" s="51"/>
      <c r="P45" s="43">
        <f t="shared" si="0"/>
        <v>2.988</v>
      </c>
      <c r="Q45" s="43">
        <f t="shared" si="1"/>
        <v>2.988</v>
      </c>
      <c r="R45" s="38"/>
      <c r="S45" s="38"/>
      <c r="T45" s="47">
        <f t="shared" si="2"/>
        <v>6</v>
      </c>
      <c r="U45" s="50">
        <f t="shared" si="3"/>
        <v>2.988</v>
      </c>
      <c r="V45" s="50">
        <f t="shared" si="4"/>
        <v>0</v>
      </c>
      <c r="W45" s="50">
        <f t="shared" si="5"/>
        <v>0</v>
      </c>
      <c r="X45" s="50">
        <f t="shared" si="6"/>
        <v>0</v>
      </c>
      <c r="Y45" s="50">
        <f t="shared" si="7"/>
        <v>0</v>
      </c>
      <c r="Z45" s="50">
        <f t="shared" si="8"/>
        <v>0</v>
      </c>
      <c r="AA45" s="50">
        <f t="shared" si="9"/>
        <v>0</v>
      </c>
    </row>
    <row r="46" spans="1:27" ht="12.75" customHeight="1">
      <c r="A46" s="41">
        <v>40016</v>
      </c>
      <c r="B46" s="42" t="s">
        <v>44</v>
      </c>
      <c r="C46" s="81">
        <v>8</v>
      </c>
      <c r="D46" s="23" t="s">
        <v>53</v>
      </c>
      <c r="E46" s="81">
        <v>8</v>
      </c>
      <c r="F46" s="23">
        <v>30</v>
      </c>
      <c r="G46" s="46">
        <f t="shared" si="10"/>
        <v>32981</v>
      </c>
      <c r="H46" s="70"/>
      <c r="I46" s="38"/>
      <c r="J46" s="75"/>
      <c r="K46" s="38"/>
      <c r="L46" s="75"/>
      <c r="M46" s="52">
        <v>5</v>
      </c>
      <c r="N46" s="75"/>
      <c r="O46" s="51"/>
      <c r="P46" s="43">
        <f t="shared" si="0"/>
        <v>0.75</v>
      </c>
      <c r="Q46" s="43">
        <f t="shared" si="1"/>
        <v>0.75</v>
      </c>
      <c r="R46" s="38"/>
      <c r="S46" s="38"/>
      <c r="T46" s="47">
        <f t="shared" si="2"/>
        <v>0</v>
      </c>
      <c r="U46" s="50">
        <f t="shared" si="3"/>
        <v>0</v>
      </c>
      <c r="V46" s="50">
        <f t="shared" si="4"/>
        <v>0</v>
      </c>
      <c r="W46" s="50">
        <f t="shared" si="5"/>
        <v>0</v>
      </c>
      <c r="X46" s="50">
        <f t="shared" si="6"/>
        <v>0</v>
      </c>
      <c r="Y46" s="50">
        <f t="shared" si="7"/>
        <v>0</v>
      </c>
      <c r="Z46" s="50">
        <f t="shared" si="8"/>
        <v>0.75</v>
      </c>
      <c r="AA46" s="50">
        <f t="shared" si="9"/>
        <v>0</v>
      </c>
    </row>
    <row r="47" spans="1:27" ht="12.75" customHeight="1">
      <c r="A47" s="41">
        <v>40016</v>
      </c>
      <c r="B47" s="42" t="s">
        <v>121</v>
      </c>
      <c r="C47" s="81">
        <v>10</v>
      </c>
      <c r="D47" s="23" t="s">
        <v>53</v>
      </c>
      <c r="E47" s="81">
        <v>12</v>
      </c>
      <c r="F47" s="23" t="s">
        <v>122</v>
      </c>
      <c r="G47" s="46">
        <f t="shared" si="10"/>
        <v>32981</v>
      </c>
      <c r="H47" s="70">
        <v>5</v>
      </c>
      <c r="I47" s="38"/>
      <c r="J47" s="75"/>
      <c r="K47" s="38">
        <v>20</v>
      </c>
      <c r="L47" s="75"/>
      <c r="M47" s="52"/>
      <c r="N47" s="75"/>
      <c r="O47" s="51"/>
      <c r="P47" s="43">
        <f t="shared" si="0"/>
        <v>9.09</v>
      </c>
      <c r="Q47" s="43">
        <f t="shared" si="1"/>
        <v>9.09</v>
      </c>
      <c r="R47" s="38"/>
      <c r="S47" s="38"/>
      <c r="T47" s="47">
        <f t="shared" si="2"/>
        <v>21.666666666666664</v>
      </c>
      <c r="U47" s="50">
        <f t="shared" si="3"/>
        <v>2.49</v>
      </c>
      <c r="V47" s="50">
        <f t="shared" si="4"/>
        <v>0</v>
      </c>
      <c r="W47" s="50">
        <f t="shared" si="5"/>
        <v>0</v>
      </c>
      <c r="X47" s="50">
        <f t="shared" si="6"/>
        <v>6.6000000000000005</v>
      </c>
      <c r="Y47" s="50">
        <f t="shared" si="7"/>
        <v>0</v>
      </c>
      <c r="Z47" s="50">
        <f t="shared" si="8"/>
        <v>0</v>
      </c>
      <c r="AA47" s="50">
        <f t="shared" si="9"/>
        <v>0</v>
      </c>
    </row>
    <row r="48" spans="1:27" ht="12" customHeight="1">
      <c r="A48" s="41">
        <v>40017</v>
      </c>
      <c r="B48" s="42" t="s">
        <v>44</v>
      </c>
      <c r="C48" s="81">
        <v>8</v>
      </c>
      <c r="D48" s="23" t="s">
        <v>53</v>
      </c>
      <c r="E48" s="81">
        <v>8</v>
      </c>
      <c r="F48" s="23">
        <v>30</v>
      </c>
      <c r="G48" s="46">
        <f t="shared" si="10"/>
        <v>32986</v>
      </c>
      <c r="H48" s="70"/>
      <c r="I48" s="38"/>
      <c r="J48" s="75"/>
      <c r="K48" s="38"/>
      <c r="L48" s="75"/>
      <c r="M48" s="52">
        <v>5</v>
      </c>
      <c r="N48" s="75"/>
      <c r="O48" s="51"/>
      <c r="P48" s="43">
        <f t="shared" si="0"/>
        <v>0.75</v>
      </c>
      <c r="Q48" s="43">
        <f t="shared" si="1"/>
        <v>0.75</v>
      </c>
      <c r="R48" s="38"/>
      <c r="S48" s="38"/>
      <c r="T48" s="47">
        <f t="shared" si="2"/>
        <v>0</v>
      </c>
      <c r="U48" s="50">
        <f t="shared" si="3"/>
        <v>0</v>
      </c>
      <c r="V48" s="50">
        <f t="shared" si="4"/>
        <v>0</v>
      </c>
      <c r="W48" s="50">
        <f t="shared" si="5"/>
        <v>0</v>
      </c>
      <c r="X48" s="50">
        <f t="shared" si="6"/>
        <v>0</v>
      </c>
      <c r="Y48" s="50">
        <f t="shared" si="7"/>
        <v>0</v>
      </c>
      <c r="Z48" s="50">
        <f t="shared" si="8"/>
        <v>0.75</v>
      </c>
      <c r="AA48" s="50">
        <f t="shared" si="9"/>
        <v>0</v>
      </c>
    </row>
    <row r="49" spans="1:27" ht="12" customHeight="1">
      <c r="A49" s="41">
        <v>40018</v>
      </c>
      <c r="B49" s="42" t="s">
        <v>44</v>
      </c>
      <c r="C49" s="81">
        <v>8</v>
      </c>
      <c r="D49" s="23" t="s">
        <v>53</v>
      </c>
      <c r="E49" s="81">
        <v>8</v>
      </c>
      <c r="F49" s="23">
        <v>30</v>
      </c>
      <c r="G49" s="46">
        <f t="shared" si="10"/>
        <v>32986</v>
      </c>
      <c r="H49" s="70"/>
      <c r="I49" s="38"/>
      <c r="J49" s="75"/>
      <c r="K49" s="38"/>
      <c r="L49" s="75"/>
      <c r="M49" s="52">
        <v>5</v>
      </c>
      <c r="N49" s="75"/>
      <c r="O49" s="25"/>
      <c r="P49" s="43">
        <f t="shared" si="0"/>
        <v>0.75</v>
      </c>
      <c r="Q49" s="43">
        <f t="shared" si="1"/>
        <v>0.75</v>
      </c>
      <c r="R49" s="38"/>
      <c r="S49" s="38"/>
      <c r="T49" s="47">
        <f t="shared" si="2"/>
        <v>0</v>
      </c>
      <c r="U49" s="50">
        <f t="shared" si="3"/>
        <v>0</v>
      </c>
      <c r="V49" s="50">
        <f t="shared" si="4"/>
        <v>0</v>
      </c>
      <c r="W49" s="50">
        <f t="shared" si="5"/>
        <v>0</v>
      </c>
      <c r="X49" s="50">
        <f t="shared" si="6"/>
        <v>0</v>
      </c>
      <c r="Y49" s="50">
        <f t="shared" si="7"/>
        <v>0</v>
      </c>
      <c r="Z49" s="50">
        <f t="shared" si="8"/>
        <v>0.75</v>
      </c>
      <c r="AA49" s="50">
        <f t="shared" si="9"/>
        <v>0</v>
      </c>
    </row>
    <row r="50" spans="1:27" ht="12" customHeight="1">
      <c r="A50" s="41">
        <v>40018</v>
      </c>
      <c r="B50" s="42" t="s">
        <v>120</v>
      </c>
      <c r="C50" s="81">
        <v>12</v>
      </c>
      <c r="D50" s="23" t="s">
        <v>123</v>
      </c>
      <c r="E50" s="81">
        <v>13</v>
      </c>
      <c r="F50" s="23" t="s">
        <v>112</v>
      </c>
      <c r="G50" s="46">
        <f t="shared" si="10"/>
        <v>32986</v>
      </c>
      <c r="H50" s="70">
        <v>5</v>
      </c>
      <c r="I50" s="38"/>
      <c r="J50" s="75"/>
      <c r="K50" s="38"/>
      <c r="L50" s="75"/>
      <c r="M50" s="52"/>
      <c r="N50" s="75"/>
      <c r="O50" s="51"/>
      <c r="P50" s="43">
        <f t="shared" si="0"/>
        <v>2.49</v>
      </c>
      <c r="Q50" s="43">
        <f t="shared" si="1"/>
        <v>2.49</v>
      </c>
      <c r="R50" s="38"/>
      <c r="S50" s="38"/>
      <c r="T50" s="47">
        <f t="shared" si="2"/>
        <v>5</v>
      </c>
      <c r="U50" s="50">
        <f t="shared" si="3"/>
        <v>2.49</v>
      </c>
      <c r="V50" s="50">
        <f t="shared" si="4"/>
        <v>0</v>
      </c>
      <c r="W50" s="50">
        <f t="shared" si="5"/>
        <v>0</v>
      </c>
      <c r="X50" s="50">
        <f t="shared" si="6"/>
        <v>0</v>
      </c>
      <c r="Y50" s="50">
        <f t="shared" si="7"/>
        <v>0</v>
      </c>
      <c r="Z50" s="50">
        <f t="shared" si="8"/>
        <v>0</v>
      </c>
      <c r="AA50" s="50">
        <f t="shared" si="9"/>
        <v>0</v>
      </c>
    </row>
    <row r="51" spans="1:27" ht="12.75" customHeight="1">
      <c r="A51" s="41">
        <v>40019</v>
      </c>
      <c r="B51" s="42" t="s">
        <v>44</v>
      </c>
      <c r="C51" s="81">
        <v>8</v>
      </c>
      <c r="D51" s="23" t="s">
        <v>53</v>
      </c>
      <c r="E51" s="81">
        <v>8</v>
      </c>
      <c r="F51" s="23">
        <v>30</v>
      </c>
      <c r="G51" s="46">
        <f t="shared" si="10"/>
        <v>32991</v>
      </c>
      <c r="H51" s="70"/>
      <c r="I51" s="38"/>
      <c r="J51" s="75"/>
      <c r="K51" s="38"/>
      <c r="L51" s="75"/>
      <c r="M51" s="52">
        <v>5</v>
      </c>
      <c r="N51" s="75"/>
      <c r="O51" s="51"/>
      <c r="P51" s="43">
        <f t="shared" si="0"/>
        <v>0.75</v>
      </c>
      <c r="Q51" s="43">
        <f t="shared" si="1"/>
        <v>0.75</v>
      </c>
      <c r="R51" s="38"/>
      <c r="S51" s="38"/>
      <c r="T51" s="47">
        <f t="shared" si="2"/>
        <v>0</v>
      </c>
      <c r="U51" s="50">
        <f t="shared" si="3"/>
        <v>0</v>
      </c>
      <c r="V51" s="50">
        <f t="shared" si="4"/>
        <v>0</v>
      </c>
      <c r="W51" s="50">
        <f t="shared" si="5"/>
        <v>0</v>
      </c>
      <c r="X51" s="50">
        <f t="shared" si="6"/>
        <v>0</v>
      </c>
      <c r="Y51" s="50">
        <f t="shared" si="7"/>
        <v>0</v>
      </c>
      <c r="Z51" s="50">
        <f t="shared" si="8"/>
        <v>0.75</v>
      </c>
      <c r="AA51" s="50">
        <f t="shared" si="9"/>
        <v>0</v>
      </c>
    </row>
    <row r="52" spans="1:27" ht="12.75" customHeight="1">
      <c r="A52" s="41">
        <v>40019</v>
      </c>
      <c r="B52" s="42" t="s">
        <v>124</v>
      </c>
      <c r="C52" s="81">
        <v>13</v>
      </c>
      <c r="D52" s="23" t="s">
        <v>125</v>
      </c>
      <c r="E52" s="81">
        <v>13</v>
      </c>
      <c r="F52" s="23" t="s">
        <v>126</v>
      </c>
      <c r="G52" s="46">
        <f t="shared" si="10"/>
        <v>32991</v>
      </c>
      <c r="H52" s="70">
        <v>5</v>
      </c>
      <c r="I52" s="38"/>
      <c r="J52" s="75"/>
      <c r="K52" s="38"/>
      <c r="L52" s="75"/>
      <c r="M52" s="52"/>
      <c r="N52" s="75"/>
      <c r="O52" s="51"/>
      <c r="P52" s="43">
        <f t="shared" si="0"/>
        <v>2.49</v>
      </c>
      <c r="Q52" s="43">
        <f t="shared" si="1"/>
        <v>2.49</v>
      </c>
      <c r="R52" s="38"/>
      <c r="S52" s="38"/>
      <c r="T52" s="47">
        <f t="shared" si="2"/>
        <v>5</v>
      </c>
      <c r="U52" s="50">
        <f t="shared" si="3"/>
        <v>2.49</v>
      </c>
      <c r="V52" s="50">
        <f t="shared" si="4"/>
        <v>0</v>
      </c>
      <c r="W52" s="50">
        <f t="shared" si="5"/>
        <v>0</v>
      </c>
      <c r="X52" s="50">
        <f t="shared" si="6"/>
        <v>0</v>
      </c>
      <c r="Y52" s="50">
        <f t="shared" si="7"/>
        <v>0</v>
      </c>
      <c r="Z52" s="50">
        <f t="shared" si="8"/>
        <v>0</v>
      </c>
      <c r="AA52" s="50">
        <f t="shared" si="9"/>
        <v>0</v>
      </c>
    </row>
    <row r="53" spans="1:27" ht="13.5" customHeight="1">
      <c r="A53" s="41">
        <v>40020</v>
      </c>
      <c r="B53" s="42" t="s">
        <v>127</v>
      </c>
      <c r="C53" s="81">
        <v>3</v>
      </c>
      <c r="D53" s="23" t="s">
        <v>125</v>
      </c>
      <c r="E53" s="81">
        <v>4</v>
      </c>
      <c r="F53" s="23" t="s">
        <v>54</v>
      </c>
      <c r="G53" s="46">
        <f t="shared" si="10"/>
        <v>32996</v>
      </c>
      <c r="H53" s="70">
        <v>29</v>
      </c>
      <c r="I53" s="38">
        <v>10</v>
      </c>
      <c r="J53" s="75"/>
      <c r="K53" s="38"/>
      <c r="L53" s="75"/>
      <c r="M53" s="52"/>
      <c r="N53" s="75"/>
      <c r="O53" s="51"/>
      <c r="P53" s="43">
        <f t="shared" si="0"/>
        <v>17.742</v>
      </c>
      <c r="Q53" s="43">
        <f t="shared" si="1"/>
        <v>17.742</v>
      </c>
      <c r="R53" s="38"/>
      <c r="S53" s="38"/>
      <c r="T53" s="47">
        <f t="shared" si="2"/>
        <v>37.33333333333333</v>
      </c>
      <c r="U53" s="50">
        <f t="shared" si="3"/>
        <v>14.442</v>
      </c>
      <c r="V53" s="50">
        <f t="shared" si="4"/>
        <v>3.3000000000000003</v>
      </c>
      <c r="W53" s="50">
        <f t="shared" si="5"/>
        <v>0</v>
      </c>
      <c r="X53" s="50">
        <f t="shared" si="6"/>
        <v>0</v>
      </c>
      <c r="Y53" s="50">
        <f t="shared" si="7"/>
        <v>0</v>
      </c>
      <c r="Z53" s="50">
        <f t="shared" si="8"/>
        <v>0</v>
      </c>
      <c r="AA53" s="50">
        <f t="shared" si="9"/>
        <v>0</v>
      </c>
    </row>
    <row r="54" spans="1:27" ht="12" customHeight="1">
      <c r="A54" s="41">
        <v>40020</v>
      </c>
      <c r="B54" s="42" t="s">
        <v>44</v>
      </c>
      <c r="C54" s="81">
        <v>8</v>
      </c>
      <c r="D54" s="23" t="s">
        <v>53</v>
      </c>
      <c r="E54" s="81">
        <v>8</v>
      </c>
      <c r="F54" s="23">
        <v>30</v>
      </c>
      <c r="G54" s="46">
        <f t="shared" si="10"/>
        <v>33025</v>
      </c>
      <c r="H54" s="70"/>
      <c r="I54" s="38"/>
      <c r="J54" s="75"/>
      <c r="K54" s="38"/>
      <c r="L54" s="75"/>
      <c r="M54" s="52">
        <v>5</v>
      </c>
      <c r="N54" s="75"/>
      <c r="O54" s="51"/>
      <c r="P54" s="43">
        <f t="shared" si="0"/>
        <v>0.75</v>
      </c>
      <c r="Q54" s="43">
        <f t="shared" si="1"/>
        <v>0.75</v>
      </c>
      <c r="R54" s="38"/>
      <c r="S54" s="38"/>
      <c r="T54" s="47">
        <f t="shared" si="2"/>
        <v>0</v>
      </c>
      <c r="U54" s="50">
        <f t="shared" si="3"/>
        <v>0</v>
      </c>
      <c r="V54" s="50">
        <f t="shared" si="4"/>
        <v>0</v>
      </c>
      <c r="W54" s="50">
        <f t="shared" si="5"/>
        <v>0</v>
      </c>
      <c r="X54" s="50">
        <f t="shared" si="6"/>
        <v>0</v>
      </c>
      <c r="Y54" s="50">
        <f t="shared" si="7"/>
        <v>0</v>
      </c>
      <c r="Z54" s="50">
        <f t="shared" si="8"/>
        <v>0.75</v>
      </c>
      <c r="AA54" s="50">
        <f t="shared" si="9"/>
        <v>0</v>
      </c>
    </row>
    <row r="55" spans="1:27" ht="12" customHeight="1">
      <c r="A55" s="41">
        <v>40021</v>
      </c>
      <c r="B55" s="42" t="s">
        <v>44</v>
      </c>
      <c r="C55" s="81">
        <v>8</v>
      </c>
      <c r="D55" s="23" t="s">
        <v>53</v>
      </c>
      <c r="E55" s="81">
        <v>8</v>
      </c>
      <c r="F55" s="23">
        <v>30</v>
      </c>
      <c r="G55" s="46">
        <f t="shared" si="10"/>
        <v>33025</v>
      </c>
      <c r="H55" s="70"/>
      <c r="I55" s="38"/>
      <c r="J55" s="75"/>
      <c r="K55" s="38"/>
      <c r="L55" s="75"/>
      <c r="M55" s="52">
        <v>5</v>
      </c>
      <c r="N55" s="75"/>
      <c r="O55" s="51"/>
      <c r="P55" s="43">
        <f t="shared" si="0"/>
        <v>0.75</v>
      </c>
      <c r="Q55" s="43">
        <f t="shared" si="1"/>
        <v>0.75</v>
      </c>
      <c r="R55" s="38"/>
      <c r="S55" s="38"/>
      <c r="T55" s="47">
        <f t="shared" si="2"/>
        <v>0</v>
      </c>
      <c r="U55" s="50">
        <f t="shared" si="3"/>
        <v>0</v>
      </c>
      <c r="V55" s="50">
        <f t="shared" si="4"/>
        <v>0</v>
      </c>
      <c r="W55" s="50">
        <f t="shared" si="5"/>
        <v>0</v>
      </c>
      <c r="X55" s="50">
        <f t="shared" si="6"/>
        <v>0</v>
      </c>
      <c r="Y55" s="50">
        <f t="shared" si="7"/>
        <v>0</v>
      </c>
      <c r="Z55" s="50">
        <f t="shared" si="8"/>
        <v>0.75</v>
      </c>
      <c r="AA55" s="50">
        <f t="shared" si="9"/>
        <v>0</v>
      </c>
    </row>
    <row r="56" spans="1:27" ht="12.75" customHeight="1">
      <c r="A56" s="41">
        <v>40022</v>
      </c>
      <c r="B56" s="42" t="s">
        <v>44</v>
      </c>
      <c r="C56" s="81">
        <v>8</v>
      </c>
      <c r="D56" s="23" t="s">
        <v>53</v>
      </c>
      <c r="E56" s="81">
        <v>8</v>
      </c>
      <c r="F56" s="23">
        <v>30</v>
      </c>
      <c r="G56" s="46">
        <f t="shared" si="10"/>
        <v>33025</v>
      </c>
      <c r="H56" s="70"/>
      <c r="I56" s="38"/>
      <c r="J56" s="75"/>
      <c r="K56" s="38"/>
      <c r="L56" s="75"/>
      <c r="M56" s="52">
        <v>5</v>
      </c>
      <c r="N56" s="75"/>
      <c r="O56" s="51"/>
      <c r="P56" s="43">
        <f t="shared" si="0"/>
        <v>0.75</v>
      </c>
      <c r="Q56" s="43">
        <f t="shared" si="1"/>
        <v>0.75</v>
      </c>
      <c r="R56" s="38"/>
      <c r="S56" s="38"/>
      <c r="T56" s="47">
        <f t="shared" si="2"/>
        <v>0</v>
      </c>
      <c r="U56" s="50">
        <f t="shared" si="3"/>
        <v>0</v>
      </c>
      <c r="V56" s="50">
        <f t="shared" si="4"/>
        <v>0</v>
      </c>
      <c r="W56" s="50">
        <f t="shared" si="5"/>
        <v>0</v>
      </c>
      <c r="X56" s="50">
        <f t="shared" si="6"/>
        <v>0</v>
      </c>
      <c r="Y56" s="50">
        <f t="shared" si="7"/>
        <v>0</v>
      </c>
      <c r="Z56" s="50">
        <f t="shared" si="8"/>
        <v>0.75</v>
      </c>
      <c r="AA56" s="50">
        <f t="shared" si="9"/>
        <v>0</v>
      </c>
    </row>
    <row r="57" spans="1:27" ht="12.75" customHeight="1">
      <c r="A57" s="41">
        <v>40022</v>
      </c>
      <c r="B57" s="42" t="s">
        <v>128</v>
      </c>
      <c r="C57" s="81">
        <v>12</v>
      </c>
      <c r="D57" s="23" t="s">
        <v>126</v>
      </c>
      <c r="E57" s="81">
        <v>13</v>
      </c>
      <c r="F57" s="23" t="s">
        <v>117</v>
      </c>
      <c r="G57" s="46">
        <f t="shared" si="10"/>
        <v>33025</v>
      </c>
      <c r="H57" s="70"/>
      <c r="I57" s="38"/>
      <c r="J57" s="75"/>
      <c r="K57" s="38"/>
      <c r="L57" s="75">
        <v>5</v>
      </c>
      <c r="M57" s="52"/>
      <c r="N57" s="75"/>
      <c r="O57" s="51"/>
      <c r="P57" s="43">
        <f t="shared" si="0"/>
        <v>0.75</v>
      </c>
      <c r="Q57" s="43">
        <f t="shared" si="1"/>
        <v>0.75</v>
      </c>
      <c r="R57" s="38"/>
      <c r="S57" s="38"/>
      <c r="T57" s="47">
        <f t="shared" si="2"/>
        <v>0</v>
      </c>
      <c r="U57" s="50">
        <f t="shared" si="3"/>
        <v>0</v>
      </c>
      <c r="V57" s="50">
        <f t="shared" si="4"/>
        <v>0</v>
      </c>
      <c r="W57" s="50">
        <f t="shared" si="5"/>
        <v>0</v>
      </c>
      <c r="X57" s="50">
        <f t="shared" si="6"/>
        <v>0</v>
      </c>
      <c r="Y57" s="50">
        <f t="shared" si="7"/>
        <v>0.75</v>
      </c>
      <c r="Z57" s="50">
        <f t="shared" si="8"/>
        <v>0</v>
      </c>
      <c r="AA57" s="50">
        <f t="shared" si="9"/>
        <v>0</v>
      </c>
    </row>
    <row r="58" spans="1:27" ht="12" customHeight="1">
      <c r="A58" s="41">
        <v>40023</v>
      </c>
      <c r="B58" s="42" t="s">
        <v>44</v>
      </c>
      <c r="C58" s="81">
        <v>8</v>
      </c>
      <c r="D58" s="23" t="s">
        <v>53</v>
      </c>
      <c r="E58" s="81">
        <v>8</v>
      </c>
      <c r="F58" s="23">
        <v>30</v>
      </c>
      <c r="G58" s="46">
        <f t="shared" si="10"/>
        <v>33025</v>
      </c>
      <c r="H58" s="70"/>
      <c r="I58" s="38"/>
      <c r="J58" s="75"/>
      <c r="K58" s="38"/>
      <c r="L58" s="75"/>
      <c r="M58" s="52">
        <v>5</v>
      </c>
      <c r="N58" s="75"/>
      <c r="O58" s="51"/>
      <c r="P58" s="43">
        <f t="shared" si="0"/>
        <v>0.75</v>
      </c>
      <c r="Q58" s="43">
        <f t="shared" si="1"/>
        <v>0.75</v>
      </c>
      <c r="R58" s="38"/>
      <c r="S58" s="38"/>
      <c r="T58" s="47">
        <f t="shared" si="2"/>
        <v>0</v>
      </c>
      <c r="U58" s="50">
        <f t="shared" si="3"/>
        <v>0</v>
      </c>
      <c r="V58" s="50">
        <f t="shared" si="4"/>
        <v>0</v>
      </c>
      <c r="W58" s="50">
        <f t="shared" si="5"/>
        <v>0</v>
      </c>
      <c r="X58" s="50">
        <f t="shared" si="6"/>
        <v>0</v>
      </c>
      <c r="Y58" s="50">
        <f t="shared" si="7"/>
        <v>0</v>
      </c>
      <c r="Z58" s="50">
        <f t="shared" si="8"/>
        <v>0.75</v>
      </c>
      <c r="AA58" s="50">
        <f t="shared" si="9"/>
        <v>0</v>
      </c>
    </row>
    <row r="59" spans="1:27" ht="12" customHeight="1">
      <c r="A59" s="41">
        <v>40023</v>
      </c>
      <c r="B59" s="42" t="s">
        <v>128</v>
      </c>
      <c r="C59" s="81">
        <v>9</v>
      </c>
      <c r="D59" s="23" t="s">
        <v>54</v>
      </c>
      <c r="E59" s="81">
        <v>10</v>
      </c>
      <c r="F59" s="23" t="s">
        <v>123</v>
      </c>
      <c r="G59" s="46">
        <f t="shared" si="10"/>
        <v>33025</v>
      </c>
      <c r="H59" s="70"/>
      <c r="I59" s="38"/>
      <c r="J59" s="75"/>
      <c r="K59" s="38"/>
      <c r="L59" s="75">
        <v>5</v>
      </c>
      <c r="M59" s="52"/>
      <c r="N59" s="75"/>
      <c r="O59" s="51"/>
      <c r="P59" s="43">
        <f t="shared" si="0"/>
        <v>0.75</v>
      </c>
      <c r="Q59" s="43">
        <f t="shared" si="1"/>
        <v>0.75</v>
      </c>
      <c r="R59" s="38"/>
      <c r="S59" s="38"/>
      <c r="T59" s="47">
        <f t="shared" si="2"/>
        <v>0</v>
      </c>
      <c r="U59" s="50">
        <f t="shared" si="3"/>
        <v>0</v>
      </c>
      <c r="V59" s="50">
        <f t="shared" si="4"/>
        <v>0</v>
      </c>
      <c r="W59" s="50">
        <f t="shared" si="5"/>
        <v>0</v>
      </c>
      <c r="X59" s="50">
        <f t="shared" si="6"/>
        <v>0</v>
      </c>
      <c r="Y59" s="50">
        <f t="shared" si="7"/>
        <v>0.75</v>
      </c>
      <c r="Z59" s="50">
        <f t="shared" si="8"/>
        <v>0</v>
      </c>
      <c r="AA59" s="50">
        <f t="shared" si="9"/>
        <v>0</v>
      </c>
    </row>
    <row r="60" spans="1:27" ht="12.75" customHeight="1">
      <c r="A60" s="41">
        <v>40024</v>
      </c>
      <c r="B60" s="42" t="s">
        <v>44</v>
      </c>
      <c r="C60" s="81">
        <v>8</v>
      </c>
      <c r="D60" s="23" t="s">
        <v>53</v>
      </c>
      <c r="E60" s="81">
        <v>8</v>
      </c>
      <c r="F60" s="23">
        <v>30</v>
      </c>
      <c r="G60" s="46">
        <f t="shared" si="10"/>
        <v>33025</v>
      </c>
      <c r="H60" s="70"/>
      <c r="I60" s="38"/>
      <c r="J60" s="75"/>
      <c r="K60" s="38"/>
      <c r="L60" s="75"/>
      <c r="M60" s="52">
        <v>5</v>
      </c>
      <c r="N60" s="75"/>
      <c r="O60" s="51"/>
      <c r="P60" s="43">
        <f t="shared" si="0"/>
        <v>0.75</v>
      </c>
      <c r="Q60" s="43">
        <f t="shared" si="1"/>
        <v>0.75</v>
      </c>
      <c r="R60" s="38"/>
      <c r="S60" s="38"/>
      <c r="T60" s="47">
        <f t="shared" si="2"/>
        <v>0</v>
      </c>
      <c r="U60" s="50">
        <f t="shared" si="3"/>
        <v>0</v>
      </c>
      <c r="V60" s="50">
        <f t="shared" si="4"/>
        <v>0</v>
      </c>
      <c r="W60" s="50">
        <f t="shared" si="5"/>
        <v>0</v>
      </c>
      <c r="X60" s="50">
        <f t="shared" si="6"/>
        <v>0</v>
      </c>
      <c r="Y60" s="50">
        <f t="shared" si="7"/>
        <v>0</v>
      </c>
      <c r="Z60" s="50">
        <f t="shared" si="8"/>
        <v>0.75</v>
      </c>
      <c r="AA60" s="50">
        <f t="shared" si="9"/>
        <v>0</v>
      </c>
    </row>
    <row r="61" spans="1:27" ht="12.75" customHeight="1">
      <c r="A61" s="41">
        <v>40025</v>
      </c>
      <c r="B61" s="42" t="s">
        <v>44</v>
      </c>
      <c r="C61" s="81">
        <v>8</v>
      </c>
      <c r="D61" s="23" t="s">
        <v>53</v>
      </c>
      <c r="E61" s="81">
        <v>8</v>
      </c>
      <c r="F61" s="23">
        <v>30</v>
      </c>
      <c r="G61" s="46">
        <f t="shared" si="10"/>
        <v>33025</v>
      </c>
      <c r="H61" s="70"/>
      <c r="I61" s="38"/>
      <c r="J61" s="75"/>
      <c r="K61" s="38"/>
      <c r="L61" s="75"/>
      <c r="M61" s="52">
        <v>5</v>
      </c>
      <c r="N61" s="75"/>
      <c r="O61" s="51"/>
      <c r="P61" s="43">
        <f t="shared" si="0"/>
        <v>0.75</v>
      </c>
      <c r="Q61" s="43">
        <f t="shared" si="1"/>
        <v>0.75</v>
      </c>
      <c r="R61" s="38"/>
      <c r="S61" s="38"/>
      <c r="T61" s="47">
        <f t="shared" si="2"/>
        <v>0</v>
      </c>
      <c r="U61" s="50">
        <f t="shared" si="3"/>
        <v>0</v>
      </c>
      <c r="V61" s="50">
        <f t="shared" si="4"/>
        <v>0</v>
      </c>
      <c r="W61" s="50">
        <f t="shared" si="5"/>
        <v>0</v>
      </c>
      <c r="X61" s="50">
        <f t="shared" si="6"/>
        <v>0</v>
      </c>
      <c r="Y61" s="50">
        <f t="shared" si="7"/>
        <v>0</v>
      </c>
      <c r="Z61" s="50">
        <f t="shared" si="8"/>
        <v>0.75</v>
      </c>
      <c r="AA61" s="50">
        <f t="shared" si="9"/>
        <v>0</v>
      </c>
    </row>
    <row r="62" spans="1:27" ht="13.5" customHeight="1">
      <c r="A62" s="41">
        <v>40025</v>
      </c>
      <c r="B62" s="42" t="s">
        <v>128</v>
      </c>
      <c r="C62" s="81">
        <v>12</v>
      </c>
      <c r="D62" s="23" t="s">
        <v>53</v>
      </c>
      <c r="E62" s="81">
        <v>12</v>
      </c>
      <c r="F62" s="23" t="s">
        <v>129</v>
      </c>
      <c r="G62" s="46">
        <f t="shared" si="10"/>
        <v>33025</v>
      </c>
      <c r="H62" s="70"/>
      <c r="I62" s="38"/>
      <c r="J62" s="75"/>
      <c r="K62" s="38"/>
      <c r="L62" s="75">
        <v>5</v>
      </c>
      <c r="M62" s="52"/>
      <c r="N62" s="75"/>
      <c r="O62" s="51"/>
      <c r="P62" s="43">
        <f t="shared" si="0"/>
        <v>0.75</v>
      </c>
      <c r="Q62" s="43">
        <f t="shared" si="1"/>
        <v>0.75</v>
      </c>
      <c r="R62" s="38"/>
      <c r="S62" s="38"/>
      <c r="T62" s="47">
        <f t="shared" si="2"/>
        <v>0</v>
      </c>
      <c r="U62" s="50">
        <f t="shared" si="3"/>
        <v>0</v>
      </c>
      <c r="V62" s="50">
        <f t="shared" si="4"/>
        <v>0</v>
      </c>
      <c r="W62" s="50">
        <f t="shared" si="5"/>
        <v>0</v>
      </c>
      <c r="X62" s="50">
        <f t="shared" si="6"/>
        <v>0</v>
      </c>
      <c r="Y62" s="50">
        <f t="shared" si="7"/>
        <v>0.75</v>
      </c>
      <c r="Z62" s="50">
        <f t="shared" si="8"/>
        <v>0</v>
      </c>
      <c r="AA62" s="50">
        <f t="shared" si="9"/>
        <v>0</v>
      </c>
    </row>
    <row r="63" spans="1:27" ht="12" customHeight="1" thickBot="1">
      <c r="A63" s="41"/>
      <c r="B63" s="42"/>
      <c r="C63" s="23"/>
      <c r="D63" s="23"/>
      <c r="E63" s="23"/>
      <c r="F63" s="23"/>
      <c r="G63" s="46">
        <f t="shared" si="10"/>
        <v>33025</v>
      </c>
      <c r="H63" s="70"/>
      <c r="I63" s="38"/>
      <c r="J63" s="75"/>
      <c r="K63" s="38"/>
      <c r="L63" s="75"/>
      <c r="M63" s="52"/>
      <c r="N63" s="75"/>
      <c r="O63" s="51"/>
      <c r="P63" s="43">
        <f>U63+V63+W63+X63+Z63+AA63+Y63</f>
        <v>0</v>
      </c>
      <c r="Q63" s="43">
        <f>P63</f>
        <v>0</v>
      </c>
      <c r="R63" s="38"/>
      <c r="S63" s="38"/>
      <c r="T63" s="47">
        <f>H63+((I63+K63)/60)*50</f>
        <v>0</v>
      </c>
      <c r="U63" s="50">
        <f>H63*0.498</f>
        <v>0</v>
      </c>
      <c r="V63" s="50">
        <f>I63*0.33</f>
        <v>0</v>
      </c>
      <c r="W63" s="50">
        <f>J63*0.15</f>
        <v>0</v>
      </c>
      <c r="X63" s="50">
        <f>K63*0.33</f>
        <v>0</v>
      </c>
      <c r="Y63" s="50">
        <f>L63*0.15</f>
        <v>0</v>
      </c>
      <c r="Z63" s="50">
        <f>M63*0.15</f>
        <v>0</v>
      </c>
      <c r="AA63" s="50">
        <f>N63*0.15</f>
        <v>0</v>
      </c>
    </row>
    <row r="64" spans="1:27" ht="12" customHeight="1" thickBot="1">
      <c r="A64" s="320" t="s">
        <v>55</v>
      </c>
      <c r="B64" s="320"/>
      <c r="C64" s="58"/>
      <c r="D64" s="58"/>
      <c r="E64" s="58"/>
      <c r="F64" s="58"/>
      <c r="G64" s="59"/>
      <c r="H64" s="71">
        <f aca="true" t="shared" si="11" ref="H64:N64">SUM(H19:H63)</f>
        <v>143</v>
      </c>
      <c r="I64" s="60">
        <f t="shared" si="11"/>
        <v>240</v>
      </c>
      <c r="J64" s="76">
        <f t="shared" si="11"/>
        <v>0</v>
      </c>
      <c r="K64" s="61">
        <f t="shared" si="11"/>
        <v>20</v>
      </c>
      <c r="L64" s="80">
        <f t="shared" si="11"/>
        <v>15</v>
      </c>
      <c r="M64" s="66">
        <f t="shared" si="11"/>
        <v>155</v>
      </c>
      <c r="N64" s="76">
        <f t="shared" si="11"/>
        <v>0</v>
      </c>
      <c r="O64" s="59"/>
      <c r="P64" s="59"/>
      <c r="Q64" s="59"/>
      <c r="R64" s="59"/>
      <c r="S64" s="59"/>
      <c r="T64" s="62"/>
      <c r="U64" s="63"/>
      <c r="V64" s="63"/>
      <c r="W64" s="60"/>
      <c r="X64" s="60"/>
      <c r="Y64" s="61"/>
      <c r="Z64" s="63"/>
      <c r="AA64" s="64"/>
    </row>
    <row r="65" spans="1:27" ht="12" customHeight="1" thickBot="1">
      <c r="A65" s="317" t="s">
        <v>56</v>
      </c>
      <c r="B65" s="318"/>
      <c r="C65" s="49"/>
      <c r="D65" s="49"/>
      <c r="E65" s="49"/>
      <c r="F65" s="49"/>
      <c r="G65" s="49"/>
      <c r="H65" s="72">
        <f aca="true" t="shared" si="12" ref="H65:N65">U65</f>
        <v>71.214</v>
      </c>
      <c r="I65" s="48">
        <f t="shared" si="12"/>
        <v>79.2</v>
      </c>
      <c r="J65" s="77">
        <f t="shared" si="12"/>
        <v>0</v>
      </c>
      <c r="K65" s="48">
        <f t="shared" si="12"/>
        <v>6.6000000000000005</v>
      </c>
      <c r="L65" s="77">
        <f t="shared" si="12"/>
        <v>2.25</v>
      </c>
      <c r="M65" s="67">
        <f t="shared" si="12"/>
        <v>23.25</v>
      </c>
      <c r="N65" s="77">
        <f t="shared" si="12"/>
        <v>0</v>
      </c>
      <c r="O65" s="44">
        <f>O8</f>
        <v>120</v>
      </c>
      <c r="P65" s="45">
        <f>H65+I65+J65+K65+L65+M65+N65</f>
        <v>182.51399999999998</v>
      </c>
      <c r="Q65" s="45">
        <f>SUM(Q19:Q63)</f>
        <v>182.514</v>
      </c>
      <c r="R65" s="59"/>
      <c r="S65" s="59"/>
      <c r="T65" s="44">
        <f>SUM(T19:T64)</f>
        <v>359.6666666666667</v>
      </c>
      <c r="U65" s="48">
        <f aca="true" t="shared" si="13" ref="U65:AA65">SUM(U19:U63)</f>
        <v>71.214</v>
      </c>
      <c r="V65" s="48">
        <f t="shared" si="13"/>
        <v>79.2</v>
      </c>
      <c r="W65" s="48">
        <f t="shared" si="13"/>
        <v>0</v>
      </c>
      <c r="X65" s="48">
        <f t="shared" si="13"/>
        <v>6.6000000000000005</v>
      </c>
      <c r="Y65" s="48">
        <f t="shared" si="13"/>
        <v>2.25</v>
      </c>
      <c r="Z65" s="48">
        <f t="shared" si="13"/>
        <v>23.25</v>
      </c>
      <c r="AA65" s="48">
        <f t="shared" si="13"/>
        <v>0</v>
      </c>
    </row>
    <row r="66" spans="1:27" ht="12" customHeight="1">
      <c r="A66" s="34"/>
      <c r="B66" s="35"/>
      <c r="C66" s="36"/>
      <c r="D66" s="36"/>
      <c r="E66" s="36"/>
      <c r="F66" s="36"/>
      <c r="G66" s="24"/>
      <c r="H66" s="24"/>
      <c r="I66" s="24"/>
      <c r="J66" s="24"/>
      <c r="K66" s="24"/>
      <c r="L66" s="24"/>
      <c r="M66" s="24"/>
      <c r="N66" s="24"/>
      <c r="O66" s="25"/>
      <c r="P66" s="37"/>
      <c r="Q66" s="37"/>
      <c r="R66" s="24"/>
      <c r="S66" s="24"/>
      <c r="T66" s="24"/>
      <c r="U66" s="24"/>
      <c r="V66" s="24"/>
      <c r="W66" s="24"/>
      <c r="X66" s="24"/>
      <c r="Y66" s="24"/>
      <c r="Z66" s="24"/>
      <c r="AA66" s="24"/>
    </row>
    <row r="67" spans="1:27" ht="12" customHeight="1">
      <c r="A67" s="24"/>
      <c r="B67" s="7" t="s">
        <v>57</v>
      </c>
      <c r="C67" s="7"/>
      <c r="D67" s="7"/>
      <c r="E67" s="7"/>
      <c r="F67" s="7"/>
      <c r="G67" s="7"/>
      <c r="H67" s="7"/>
      <c r="I67" s="7"/>
      <c r="J67" s="7"/>
      <c r="K67" s="307">
        <f>T65</f>
        <v>359.6666666666667</v>
      </c>
      <c r="L67" s="307">
        <v>0</v>
      </c>
      <c r="M67" s="307">
        <v>138</v>
      </c>
      <c r="N67" s="307">
        <v>23</v>
      </c>
      <c r="O67" s="307">
        <v>480</v>
      </c>
      <c r="P67" s="307">
        <v>595.266</v>
      </c>
      <c r="Q67" s="37"/>
      <c r="R67" s="24"/>
      <c r="S67" s="24"/>
      <c r="T67" s="24"/>
      <c r="U67" s="24"/>
      <c r="V67" s="24"/>
      <c r="W67" s="24"/>
      <c r="X67" s="24"/>
      <c r="Y67" s="24"/>
      <c r="Z67" s="24"/>
      <c r="AA67" s="24"/>
    </row>
    <row r="68" spans="1:27" ht="12" customHeight="1">
      <c r="A68" s="1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24"/>
      <c r="O68" s="25"/>
      <c r="P68" s="37"/>
      <c r="Q68" s="37"/>
      <c r="R68" s="24"/>
      <c r="S68" s="24"/>
      <c r="T68" s="24"/>
      <c r="U68" s="24"/>
      <c r="V68" s="24"/>
      <c r="W68" s="24"/>
      <c r="X68" s="24"/>
      <c r="Y68" s="24"/>
      <c r="Z68" s="24"/>
      <c r="AA68" s="24"/>
    </row>
    <row r="69" spans="1:27" ht="12" customHeight="1">
      <c r="A69" s="17"/>
      <c r="B69" s="8" t="s">
        <v>135</v>
      </c>
      <c r="C69" s="8"/>
      <c r="D69" s="8"/>
      <c r="E69" s="7"/>
      <c r="F69" s="7"/>
      <c r="G69" s="7"/>
      <c r="H69" s="7"/>
      <c r="I69" s="7"/>
      <c r="J69" s="7"/>
      <c r="K69" s="24"/>
      <c r="L69" s="24"/>
      <c r="M69" s="8" t="s">
        <v>58</v>
      </c>
      <c r="N69" s="8"/>
      <c r="O69" s="8"/>
      <c r="P69" s="8"/>
      <c r="Q69" s="8"/>
      <c r="R69" s="29"/>
      <c r="S69" s="24"/>
      <c r="T69" s="24"/>
      <c r="U69" s="24"/>
      <c r="V69" s="24"/>
      <c r="W69" s="24"/>
      <c r="X69" s="24"/>
      <c r="Y69" s="24"/>
      <c r="Z69" s="24"/>
      <c r="AA69" s="24"/>
    </row>
    <row r="70" spans="1:27" ht="12" customHeight="1">
      <c r="A70" s="17"/>
      <c r="B70" s="33" t="s">
        <v>59</v>
      </c>
      <c r="C70" s="32" t="str">
        <f>J3</f>
        <v>2009 г.</v>
      </c>
      <c r="D70" s="31"/>
      <c r="E70" s="10"/>
      <c r="F70" s="10"/>
      <c r="G70" s="9"/>
      <c r="H70" s="24"/>
      <c r="I70" s="9"/>
      <c r="J70" s="9"/>
      <c r="K70" s="24"/>
      <c r="L70" s="24"/>
      <c r="M70" s="251" t="s">
        <v>59</v>
      </c>
      <c r="N70" s="30"/>
      <c r="O70" s="30"/>
      <c r="P70" s="30"/>
      <c r="Q70" s="30"/>
      <c r="R70" s="32" t="str">
        <f>J3</f>
        <v>2009 г.</v>
      </c>
      <c r="S70" s="24"/>
      <c r="T70" s="24"/>
      <c r="U70" s="24"/>
      <c r="V70" s="24"/>
      <c r="W70" s="24"/>
      <c r="X70" s="24"/>
      <c r="Y70" s="24"/>
      <c r="Z70" s="24"/>
      <c r="AA70" s="24"/>
    </row>
    <row r="71" spans="1:27" ht="12" customHeight="1">
      <c r="A71" s="34"/>
      <c r="B71" s="35"/>
      <c r="C71" s="36"/>
      <c r="D71" s="36"/>
      <c r="E71" s="36"/>
      <c r="F71" s="36"/>
      <c r="G71" s="24"/>
      <c r="H71" s="24"/>
      <c r="I71" s="24"/>
      <c r="J71" s="24"/>
      <c r="K71" s="24"/>
      <c r="L71" s="24"/>
      <c r="M71" s="24"/>
      <c r="N71" s="24"/>
      <c r="O71" s="25"/>
      <c r="P71" s="37"/>
      <c r="Q71" s="37"/>
      <c r="R71" s="24"/>
      <c r="S71" s="24"/>
      <c r="T71" s="24"/>
      <c r="U71" s="24"/>
      <c r="V71" s="24"/>
      <c r="W71" s="24"/>
      <c r="X71" s="24"/>
      <c r="Y71" s="24"/>
      <c r="Z71" s="24"/>
      <c r="AA71" s="24"/>
    </row>
    <row r="72" spans="1:27" ht="12" customHeight="1">
      <c r="A72" s="34"/>
      <c r="B72" s="35"/>
      <c r="C72" s="36"/>
      <c r="D72" s="36"/>
      <c r="E72" s="36"/>
      <c r="F72" s="36"/>
      <c r="G72" s="24"/>
      <c r="H72" s="24"/>
      <c r="I72" s="24"/>
      <c r="J72" s="24"/>
      <c r="K72" s="24"/>
      <c r="L72" s="24"/>
      <c r="M72" s="24"/>
      <c r="N72" s="24"/>
      <c r="O72" s="25"/>
      <c r="P72" s="37"/>
      <c r="Q72" s="37"/>
      <c r="R72" s="24"/>
      <c r="S72" s="24"/>
      <c r="T72" s="24"/>
      <c r="U72" s="24"/>
      <c r="V72" s="24"/>
      <c r="W72" s="24"/>
      <c r="X72" s="24"/>
      <c r="Y72" s="24"/>
      <c r="Z72" s="24"/>
      <c r="AA72" s="24"/>
    </row>
    <row r="73" spans="1:27" ht="12" customHeight="1">
      <c r="A73" s="34"/>
      <c r="B73" s="35"/>
      <c r="C73" s="36"/>
      <c r="D73" s="36"/>
      <c r="E73" s="36"/>
      <c r="F73" s="36"/>
      <c r="G73" s="24"/>
      <c r="H73" s="73"/>
      <c r="I73" s="24"/>
      <c r="J73" s="78"/>
      <c r="K73" s="24"/>
      <c r="L73" s="78"/>
      <c r="M73" s="68"/>
      <c r="N73" s="78"/>
      <c r="O73" s="25"/>
      <c r="P73" s="37"/>
      <c r="Q73" s="37"/>
      <c r="R73" s="24"/>
      <c r="S73" s="24"/>
      <c r="T73" s="24"/>
      <c r="U73" s="24"/>
      <c r="V73" s="24"/>
      <c r="W73" s="24"/>
      <c r="X73" s="24"/>
      <c r="Y73" s="24"/>
      <c r="Z73" s="24"/>
      <c r="AA73" s="24"/>
    </row>
    <row r="74" spans="1:27" ht="12" customHeight="1">
      <c r="A74" s="34"/>
      <c r="B74" s="35"/>
      <c r="C74" s="36"/>
      <c r="D74" s="36"/>
      <c r="E74" s="36"/>
      <c r="F74" s="36"/>
      <c r="G74" s="24"/>
      <c r="H74" s="73"/>
      <c r="I74" s="24"/>
      <c r="J74" s="78"/>
      <c r="K74" s="24"/>
      <c r="L74" s="78"/>
      <c r="M74" s="68"/>
      <c r="N74" s="78"/>
      <c r="O74" s="25"/>
      <c r="P74" s="37"/>
      <c r="Q74" s="37"/>
      <c r="R74" s="24"/>
      <c r="S74" s="24"/>
      <c r="T74" s="24"/>
      <c r="U74" s="24"/>
      <c r="V74" s="24"/>
      <c r="W74" s="24"/>
      <c r="X74" s="24"/>
      <c r="Y74" s="24"/>
      <c r="Z74" s="24"/>
      <c r="AA74" s="24"/>
    </row>
    <row r="75" spans="1:27" ht="12" customHeight="1">
      <c r="A75" s="34"/>
      <c r="B75" s="35"/>
      <c r="C75" s="36"/>
      <c r="D75" s="36"/>
      <c r="E75" s="36"/>
      <c r="F75" s="36"/>
      <c r="G75" s="24"/>
      <c r="H75" s="73"/>
      <c r="I75" s="24"/>
      <c r="J75" s="78"/>
      <c r="K75" s="24"/>
      <c r="L75" s="78"/>
      <c r="M75" s="68"/>
      <c r="N75" s="78"/>
      <c r="O75" s="25"/>
      <c r="P75" s="37"/>
      <c r="Q75" s="37"/>
      <c r="R75" s="24"/>
      <c r="S75" s="24"/>
      <c r="T75" s="24"/>
      <c r="U75" s="24"/>
      <c r="V75" s="24"/>
      <c r="W75" s="24"/>
      <c r="X75" s="24"/>
      <c r="Y75" s="24"/>
      <c r="Z75" s="24"/>
      <c r="AA75" s="24"/>
    </row>
    <row r="76" spans="1:27" ht="12" customHeight="1">
      <c r="A76" s="34"/>
      <c r="B76" s="35"/>
      <c r="C76" s="36"/>
      <c r="D76" s="36"/>
      <c r="E76" s="36"/>
      <c r="F76" s="36"/>
      <c r="G76" s="24"/>
      <c r="H76" s="73"/>
      <c r="I76" s="24"/>
      <c r="J76" s="78"/>
      <c r="K76" s="24"/>
      <c r="L76" s="78"/>
      <c r="M76" s="68"/>
      <c r="N76" s="78"/>
      <c r="O76" s="25"/>
      <c r="P76" s="37"/>
      <c r="Q76" s="37"/>
      <c r="R76" s="24"/>
      <c r="S76" s="24"/>
      <c r="T76" s="24"/>
      <c r="U76" s="24"/>
      <c r="V76" s="24"/>
      <c r="W76" s="24"/>
      <c r="X76" s="24"/>
      <c r="Y76" s="24"/>
      <c r="Z76" s="24"/>
      <c r="AA76" s="24"/>
    </row>
    <row r="77" spans="1:27" ht="12" customHeight="1">
      <c r="A77" s="34"/>
      <c r="B77" s="35"/>
      <c r="C77" s="36"/>
      <c r="D77" s="36"/>
      <c r="E77" s="36"/>
      <c r="F77" s="36"/>
      <c r="G77" s="24"/>
      <c r="H77" s="73"/>
      <c r="I77" s="24"/>
      <c r="J77" s="78"/>
      <c r="K77" s="24"/>
      <c r="L77" s="78"/>
      <c r="M77" s="68"/>
      <c r="N77" s="78"/>
      <c r="O77" s="25"/>
      <c r="P77" s="37"/>
      <c r="Q77" s="37"/>
      <c r="R77" s="24"/>
      <c r="S77" s="24"/>
      <c r="T77" s="24"/>
      <c r="U77" s="24"/>
      <c r="V77" s="24"/>
      <c r="W77" s="24"/>
      <c r="X77" s="24"/>
      <c r="Y77" s="24"/>
      <c r="Z77" s="24"/>
      <c r="AA77" s="24"/>
    </row>
    <row r="78" spans="1:17" ht="12" customHeight="1">
      <c r="A78" s="34"/>
      <c r="B78" s="35"/>
      <c r="C78" s="36"/>
      <c r="D78" s="36"/>
      <c r="E78" s="36"/>
      <c r="F78" s="36"/>
      <c r="G78" s="24"/>
      <c r="H78" s="73"/>
      <c r="I78" s="24"/>
      <c r="J78" s="78"/>
      <c r="K78" s="24"/>
      <c r="L78" s="78"/>
      <c r="M78" s="68"/>
      <c r="N78" s="78"/>
      <c r="O78" s="25"/>
      <c r="P78" s="37"/>
      <c r="Q78" s="37"/>
    </row>
    <row r="79" spans="1:17" ht="12" customHeight="1">
      <c r="A79" s="34"/>
      <c r="B79" s="35"/>
      <c r="C79" s="36"/>
      <c r="D79" s="36"/>
      <c r="E79" s="36"/>
      <c r="F79" s="36"/>
      <c r="G79" s="24"/>
      <c r="H79" s="73"/>
      <c r="I79" s="24"/>
      <c r="J79" s="78"/>
      <c r="K79" s="24"/>
      <c r="L79" s="78"/>
      <c r="M79" s="68"/>
      <c r="N79" s="78"/>
      <c r="O79" s="25"/>
      <c r="P79" s="37"/>
      <c r="Q79" s="37"/>
    </row>
    <row r="80" spans="1:17" ht="12" customHeight="1">
      <c r="A80" s="34"/>
      <c r="B80" s="35"/>
      <c r="C80" s="36"/>
      <c r="D80" s="36"/>
      <c r="E80" s="36"/>
      <c r="F80" s="36"/>
      <c r="G80" s="24"/>
      <c r="H80" s="73"/>
      <c r="I80" s="24"/>
      <c r="J80" s="78"/>
      <c r="K80" s="24"/>
      <c r="L80" s="78"/>
      <c r="M80" s="68"/>
      <c r="N80" s="78"/>
      <c r="O80" s="25"/>
      <c r="P80" s="37"/>
      <c r="Q80" s="37"/>
    </row>
    <row r="81" spans="1:17" ht="12" customHeight="1">
      <c r="A81" s="34"/>
      <c r="B81" s="35"/>
      <c r="C81" s="36"/>
      <c r="D81" s="36"/>
      <c r="E81" s="36"/>
      <c r="F81" s="36"/>
      <c r="G81" s="24"/>
      <c r="H81" s="73"/>
      <c r="I81" s="24"/>
      <c r="J81" s="78"/>
      <c r="K81" s="24"/>
      <c r="L81" s="78"/>
      <c r="M81" s="68"/>
      <c r="N81" s="78"/>
      <c r="O81" s="25"/>
      <c r="P81" s="37"/>
      <c r="Q81" s="37"/>
    </row>
    <row r="82" spans="1:17" ht="12" customHeight="1">
      <c r="A82" s="34"/>
      <c r="B82" s="35"/>
      <c r="C82" s="36"/>
      <c r="D82" s="36"/>
      <c r="E82" s="36"/>
      <c r="F82" s="36"/>
      <c r="G82" s="24"/>
      <c r="H82" s="73"/>
      <c r="I82" s="24"/>
      <c r="J82" s="78"/>
      <c r="K82" s="24"/>
      <c r="L82" s="78"/>
      <c r="M82" s="68"/>
      <c r="N82" s="78"/>
      <c r="O82" s="25"/>
      <c r="P82" s="37"/>
      <c r="Q82" s="37"/>
    </row>
    <row r="83" spans="1:17" ht="12" customHeight="1">
      <c r="A83" s="34"/>
      <c r="B83" s="35"/>
      <c r="C83" s="36"/>
      <c r="D83" s="36"/>
      <c r="E83" s="36"/>
      <c r="F83" s="36"/>
      <c r="G83" s="24"/>
      <c r="H83" s="73"/>
      <c r="I83" s="24"/>
      <c r="J83" s="78"/>
      <c r="K83" s="24"/>
      <c r="L83" s="78"/>
      <c r="M83" s="68"/>
      <c r="N83" s="78"/>
      <c r="O83" s="25"/>
      <c r="P83" s="37"/>
      <c r="Q83" s="37"/>
    </row>
    <row r="84" spans="1:17" ht="12" customHeight="1">
      <c r="A84" s="34"/>
      <c r="B84" s="35"/>
      <c r="C84" s="36"/>
      <c r="D84" s="36"/>
      <c r="E84" s="36"/>
      <c r="F84" s="36"/>
      <c r="G84" s="24"/>
      <c r="H84" s="73"/>
      <c r="I84" s="24"/>
      <c r="J84" s="78"/>
      <c r="K84" s="24"/>
      <c r="L84" s="78"/>
      <c r="M84" s="68"/>
      <c r="N84" s="78"/>
      <c r="O84" s="25"/>
      <c r="P84" s="37"/>
      <c r="Q84" s="37"/>
    </row>
    <row r="85" spans="1:17" ht="12" customHeight="1">
      <c r="A85" s="34"/>
      <c r="B85" s="35"/>
      <c r="C85" s="36"/>
      <c r="D85" s="36"/>
      <c r="E85" s="36"/>
      <c r="F85" s="36"/>
      <c r="G85" s="24"/>
      <c r="H85" s="73"/>
      <c r="I85" s="24"/>
      <c r="J85" s="78"/>
      <c r="K85" s="24"/>
      <c r="L85" s="78"/>
      <c r="M85" s="68"/>
      <c r="N85" s="78"/>
      <c r="O85" s="25"/>
      <c r="P85" s="37"/>
      <c r="Q85" s="37"/>
    </row>
    <row r="86" spans="1:17" ht="12" customHeight="1">
      <c r="A86" s="34"/>
      <c r="B86" s="35"/>
      <c r="C86" s="36"/>
      <c r="D86" s="36"/>
      <c r="E86" s="36"/>
      <c r="F86" s="36"/>
      <c r="G86" s="24"/>
      <c r="H86" s="73"/>
      <c r="I86" s="24"/>
      <c r="J86" s="78"/>
      <c r="K86" s="24"/>
      <c r="L86" s="78"/>
      <c r="M86" s="68"/>
      <c r="N86" s="78"/>
      <c r="O86" s="25"/>
      <c r="P86" s="37"/>
      <c r="Q86" s="37"/>
    </row>
    <row r="87" spans="1:17" ht="12" customHeight="1">
      <c r="A87" s="34"/>
      <c r="B87" s="35"/>
      <c r="C87" s="36"/>
      <c r="D87" s="36"/>
      <c r="E87" s="36"/>
      <c r="F87" s="36"/>
      <c r="G87" s="24"/>
      <c r="H87" s="73"/>
      <c r="I87" s="24"/>
      <c r="J87" s="78"/>
      <c r="K87" s="24"/>
      <c r="L87" s="78"/>
      <c r="M87" s="68"/>
      <c r="N87" s="78"/>
      <c r="O87" s="25"/>
      <c r="P87" s="37"/>
      <c r="Q87" s="37"/>
    </row>
    <row r="88" spans="1:17" ht="12" customHeight="1">
      <c r="A88" s="34"/>
      <c r="B88" s="35"/>
      <c r="C88" s="36"/>
      <c r="D88" s="36"/>
      <c r="E88" s="36"/>
      <c r="F88" s="36"/>
      <c r="G88" s="24"/>
      <c r="H88" s="73"/>
      <c r="I88" s="24"/>
      <c r="J88" s="78"/>
      <c r="K88" s="24"/>
      <c r="L88" s="78"/>
      <c r="M88" s="68"/>
      <c r="N88" s="78"/>
      <c r="O88" s="25"/>
      <c r="P88" s="37"/>
      <c r="Q88" s="37"/>
    </row>
    <row r="89" spans="1:17" ht="12" customHeight="1">
      <c r="A89" s="34"/>
      <c r="B89" s="35"/>
      <c r="C89" s="36"/>
      <c r="D89" s="36"/>
      <c r="E89" s="36"/>
      <c r="F89" s="36"/>
      <c r="G89" s="24"/>
      <c r="H89" s="73"/>
      <c r="I89" s="24"/>
      <c r="J89" s="78"/>
      <c r="K89" s="24"/>
      <c r="L89" s="78"/>
      <c r="M89" s="68"/>
      <c r="N89" s="78"/>
      <c r="O89" s="25"/>
      <c r="P89" s="37"/>
      <c r="Q89" s="37"/>
    </row>
    <row r="90" spans="1:17" ht="12" customHeight="1">
      <c r="A90" s="34"/>
      <c r="B90" s="35"/>
      <c r="C90" s="36"/>
      <c r="D90" s="36"/>
      <c r="E90" s="36"/>
      <c r="F90" s="36"/>
      <c r="G90" s="24"/>
      <c r="H90" s="73"/>
      <c r="I90" s="24"/>
      <c r="J90" s="78"/>
      <c r="K90" s="24"/>
      <c r="L90" s="78"/>
      <c r="M90" s="68"/>
      <c r="N90" s="78"/>
      <c r="O90" s="25"/>
      <c r="P90" s="37"/>
      <c r="Q90" s="37"/>
    </row>
    <row r="91" spans="1:17" ht="12" customHeight="1">
      <c r="A91" s="34"/>
      <c r="B91" s="35"/>
      <c r="C91" s="36"/>
      <c r="D91" s="36"/>
      <c r="E91" s="36"/>
      <c r="F91" s="36"/>
      <c r="G91" s="24"/>
      <c r="H91" s="73"/>
      <c r="I91" s="24"/>
      <c r="J91" s="78"/>
      <c r="K91" s="24"/>
      <c r="L91" s="78"/>
      <c r="M91" s="68"/>
      <c r="N91" s="78"/>
      <c r="O91" s="25"/>
      <c r="P91" s="37"/>
      <c r="Q91" s="37"/>
    </row>
    <row r="92" spans="1:17" ht="12" customHeight="1">
      <c r="A92" s="34"/>
      <c r="B92" s="35"/>
      <c r="C92" s="36"/>
      <c r="D92" s="36"/>
      <c r="E92" s="36"/>
      <c r="F92" s="36"/>
      <c r="G92" s="24"/>
      <c r="H92" s="73"/>
      <c r="I92" s="24"/>
      <c r="J92" s="78"/>
      <c r="K92" s="24"/>
      <c r="L92" s="78"/>
      <c r="M92" s="68"/>
      <c r="N92" s="78"/>
      <c r="O92" s="25"/>
      <c r="P92" s="37"/>
      <c r="Q92" s="37"/>
    </row>
    <row r="93" spans="1:17" ht="12" customHeight="1">
      <c r="A93" s="34"/>
      <c r="B93" s="35"/>
      <c r="C93" s="36"/>
      <c r="D93" s="36"/>
      <c r="E93" s="36"/>
      <c r="F93" s="36"/>
      <c r="G93" s="24"/>
      <c r="H93" s="73"/>
      <c r="I93" s="24"/>
      <c r="J93" s="78"/>
      <c r="K93" s="24"/>
      <c r="L93" s="78"/>
      <c r="M93" s="68"/>
      <c r="N93" s="78"/>
      <c r="O93" s="25"/>
      <c r="P93" s="37"/>
      <c r="Q93" s="37"/>
    </row>
    <row r="94" spans="1:17" ht="12" customHeight="1">
      <c r="A94" s="34"/>
      <c r="B94" s="35"/>
      <c r="C94" s="36"/>
      <c r="D94" s="36"/>
      <c r="E94" s="36"/>
      <c r="F94" s="36"/>
      <c r="G94" s="24"/>
      <c r="H94" s="73"/>
      <c r="I94" s="24"/>
      <c r="J94" s="78"/>
      <c r="K94" s="24"/>
      <c r="L94" s="78"/>
      <c r="M94" s="68"/>
      <c r="N94" s="78"/>
      <c r="O94" s="25"/>
      <c r="P94" s="37"/>
      <c r="Q94" s="37"/>
    </row>
    <row r="95" spans="1:17" ht="12" customHeight="1">
      <c r="A95" s="34"/>
      <c r="B95" s="35"/>
      <c r="C95" s="36"/>
      <c r="D95" s="36"/>
      <c r="E95" s="36"/>
      <c r="F95" s="36"/>
      <c r="G95" s="24"/>
      <c r="H95" s="73"/>
      <c r="I95" s="24"/>
      <c r="J95" s="78"/>
      <c r="K95" s="24"/>
      <c r="L95" s="78"/>
      <c r="M95" s="68"/>
      <c r="N95" s="78"/>
      <c r="O95" s="25"/>
      <c r="P95" s="37"/>
      <c r="Q95" s="37"/>
    </row>
    <row r="96" spans="1:17" ht="12" customHeight="1">
      <c r="A96" s="34"/>
      <c r="B96" s="35"/>
      <c r="C96" s="36"/>
      <c r="D96" s="36"/>
      <c r="E96" s="36"/>
      <c r="F96" s="36"/>
      <c r="G96" s="24"/>
      <c r="H96" s="73"/>
      <c r="I96" s="24"/>
      <c r="J96" s="78"/>
      <c r="K96" s="24"/>
      <c r="L96" s="78"/>
      <c r="M96" s="68"/>
      <c r="N96" s="78"/>
      <c r="O96" s="25"/>
      <c r="P96" s="37"/>
      <c r="Q96" s="37"/>
    </row>
    <row r="97" spans="1:17" ht="12" customHeight="1">
      <c r="A97" s="34"/>
      <c r="B97" s="35"/>
      <c r="C97" s="36"/>
      <c r="D97" s="36"/>
      <c r="E97" s="36"/>
      <c r="F97" s="36"/>
      <c r="G97" s="24"/>
      <c r="H97" s="73"/>
      <c r="I97" s="24"/>
      <c r="J97" s="78"/>
      <c r="K97" s="24"/>
      <c r="L97" s="78"/>
      <c r="M97" s="68"/>
      <c r="N97" s="78"/>
      <c r="O97" s="25"/>
      <c r="P97" s="37"/>
      <c r="Q97" s="37"/>
    </row>
    <row r="98" spans="1:17" ht="12" customHeight="1">
      <c r="A98" s="34"/>
      <c r="B98" s="35"/>
      <c r="C98" s="36"/>
      <c r="D98" s="36"/>
      <c r="E98" s="36"/>
      <c r="F98" s="36"/>
      <c r="G98" s="24"/>
      <c r="H98" s="73"/>
      <c r="I98" s="24"/>
      <c r="J98" s="78"/>
      <c r="K98" s="24"/>
      <c r="L98" s="78"/>
      <c r="M98" s="68"/>
      <c r="N98" s="78"/>
      <c r="O98" s="25"/>
      <c r="P98" s="37"/>
      <c r="Q98" s="37"/>
    </row>
    <row r="99" spans="1:17" ht="12" customHeight="1">
      <c r="A99" s="34"/>
      <c r="B99" s="35"/>
      <c r="C99" s="36"/>
      <c r="D99" s="36"/>
      <c r="E99" s="36"/>
      <c r="F99" s="36"/>
      <c r="G99" s="24"/>
      <c r="H99" s="73"/>
      <c r="I99" s="24"/>
      <c r="J99" s="78"/>
      <c r="K99" s="24"/>
      <c r="L99" s="78"/>
      <c r="M99" s="68"/>
      <c r="N99" s="78"/>
      <c r="O99" s="25"/>
      <c r="P99" s="37"/>
      <c r="Q99" s="37"/>
    </row>
    <row r="100" spans="1:17" ht="12" customHeight="1">
      <c r="A100" s="34"/>
      <c r="B100" s="35"/>
      <c r="C100" s="36"/>
      <c r="D100" s="36"/>
      <c r="E100" s="36"/>
      <c r="F100" s="36"/>
      <c r="G100" s="24"/>
      <c r="H100" s="73"/>
      <c r="I100" s="24"/>
      <c r="J100" s="78"/>
      <c r="K100" s="24"/>
      <c r="L100" s="78"/>
      <c r="M100" s="68"/>
      <c r="N100" s="78"/>
      <c r="O100" s="25"/>
      <c r="P100" s="37"/>
      <c r="Q100" s="37"/>
    </row>
    <row r="101" spans="1:17" ht="12" customHeight="1">
      <c r="A101" s="34"/>
      <c r="B101" s="35"/>
      <c r="C101" s="36"/>
      <c r="D101" s="36"/>
      <c r="E101" s="36"/>
      <c r="F101" s="36"/>
      <c r="G101" s="24"/>
      <c r="H101" s="73"/>
      <c r="I101" s="24"/>
      <c r="J101" s="78"/>
      <c r="K101" s="24"/>
      <c r="L101" s="78"/>
      <c r="M101" s="68"/>
      <c r="N101" s="78"/>
      <c r="O101" s="25"/>
      <c r="P101" s="37"/>
      <c r="Q101" s="37"/>
    </row>
    <row r="102" spans="1:17" ht="12" customHeight="1">
      <c r="A102" s="34"/>
      <c r="B102" s="35"/>
      <c r="C102" s="36"/>
      <c r="D102" s="36"/>
      <c r="E102" s="36"/>
      <c r="F102" s="36"/>
      <c r="G102" s="24"/>
      <c r="H102" s="73"/>
      <c r="I102" s="24"/>
      <c r="J102" s="78"/>
      <c r="K102" s="24"/>
      <c r="L102" s="78"/>
      <c r="M102" s="68"/>
      <c r="N102" s="78"/>
      <c r="O102" s="25"/>
      <c r="P102" s="37"/>
      <c r="Q102" s="37"/>
    </row>
    <row r="103" spans="1:17" ht="12" customHeight="1">
      <c r="A103" s="34"/>
      <c r="B103" s="35"/>
      <c r="C103" s="36"/>
      <c r="D103" s="36"/>
      <c r="E103" s="36"/>
      <c r="F103" s="36"/>
      <c r="G103" s="24"/>
      <c r="H103" s="73"/>
      <c r="I103" s="24"/>
      <c r="J103" s="78"/>
      <c r="K103" s="24"/>
      <c r="L103" s="78"/>
      <c r="M103" s="68"/>
      <c r="N103" s="78"/>
      <c r="O103" s="25"/>
      <c r="P103" s="37"/>
      <c r="Q103" s="37"/>
    </row>
    <row r="104" spans="1:17" ht="12" customHeight="1">
      <c r="A104" s="34"/>
      <c r="B104" s="35"/>
      <c r="C104" s="36"/>
      <c r="D104" s="36"/>
      <c r="E104" s="36"/>
      <c r="F104" s="36"/>
      <c r="G104" s="24"/>
      <c r="H104" s="73"/>
      <c r="I104" s="24"/>
      <c r="J104" s="78"/>
      <c r="K104" s="24"/>
      <c r="L104" s="78"/>
      <c r="M104" s="68"/>
      <c r="N104" s="78"/>
      <c r="O104" s="25"/>
      <c r="P104" s="37"/>
      <c r="Q104" s="37"/>
    </row>
    <row r="105" spans="1:17" ht="12" customHeight="1">
      <c r="A105" s="34"/>
      <c r="B105" s="35"/>
      <c r="C105" s="36"/>
      <c r="D105" s="36"/>
      <c r="E105" s="36"/>
      <c r="F105" s="36"/>
      <c r="G105" s="24"/>
      <c r="H105" s="73"/>
      <c r="I105" s="24"/>
      <c r="J105" s="78"/>
      <c r="K105" s="24"/>
      <c r="L105" s="78"/>
      <c r="M105" s="68"/>
      <c r="N105" s="78"/>
      <c r="O105" s="25"/>
      <c r="P105" s="37"/>
      <c r="Q105" s="37"/>
    </row>
    <row r="106" spans="1:17" ht="12" customHeight="1">
      <c r="A106" s="34"/>
      <c r="B106" s="35"/>
      <c r="C106" s="36"/>
      <c r="D106" s="36"/>
      <c r="E106" s="36"/>
      <c r="F106" s="36"/>
      <c r="G106" s="24"/>
      <c r="H106" s="73"/>
      <c r="I106" s="24"/>
      <c r="J106" s="78"/>
      <c r="K106" s="24"/>
      <c r="L106" s="78"/>
      <c r="M106" s="68"/>
      <c r="N106" s="78"/>
      <c r="O106" s="25"/>
      <c r="P106" s="37"/>
      <c r="Q106" s="37"/>
    </row>
    <row r="107" spans="1:17" ht="12" customHeight="1">
      <c r="A107" s="34"/>
      <c r="B107" s="35"/>
      <c r="C107" s="36"/>
      <c r="D107" s="36"/>
      <c r="E107" s="36"/>
      <c r="F107" s="36"/>
      <c r="G107" s="24"/>
      <c r="H107" s="73"/>
      <c r="I107" s="24"/>
      <c r="J107" s="78"/>
      <c r="K107" s="24"/>
      <c r="L107" s="78"/>
      <c r="M107" s="68"/>
      <c r="N107" s="78"/>
      <c r="O107" s="25"/>
      <c r="P107" s="37"/>
      <c r="Q107" s="37"/>
    </row>
    <row r="108" spans="1:17" ht="12" customHeight="1">
      <c r="A108" s="34"/>
      <c r="B108" s="35"/>
      <c r="C108" s="36"/>
      <c r="D108" s="36"/>
      <c r="E108" s="36"/>
      <c r="F108" s="36"/>
      <c r="G108" s="24"/>
      <c r="H108" s="73"/>
      <c r="I108" s="24"/>
      <c r="J108" s="78"/>
      <c r="K108" s="24"/>
      <c r="L108" s="78"/>
      <c r="M108" s="68"/>
      <c r="N108" s="78"/>
      <c r="O108" s="25"/>
      <c r="P108" s="37"/>
      <c r="Q108" s="37"/>
    </row>
    <row r="109" spans="1:17" ht="12" customHeight="1">
      <c r="A109" s="34"/>
      <c r="B109" s="35"/>
      <c r="C109" s="36"/>
      <c r="D109" s="36"/>
      <c r="E109" s="36"/>
      <c r="F109" s="36"/>
      <c r="G109" s="24"/>
      <c r="H109" s="73"/>
      <c r="I109" s="24"/>
      <c r="J109" s="78"/>
      <c r="K109" s="24"/>
      <c r="L109" s="78"/>
      <c r="M109" s="68"/>
      <c r="N109" s="78"/>
      <c r="O109" s="25"/>
      <c r="P109" s="37"/>
      <c r="Q109" s="37"/>
    </row>
    <row r="110" spans="1:17" ht="12" customHeight="1">
      <c r="A110" s="34"/>
      <c r="B110" s="35"/>
      <c r="C110" s="36"/>
      <c r="D110" s="36"/>
      <c r="E110" s="36"/>
      <c r="F110" s="36"/>
      <c r="G110" s="24"/>
      <c r="H110" s="73"/>
      <c r="I110" s="24"/>
      <c r="J110" s="78"/>
      <c r="K110" s="24"/>
      <c r="L110" s="78"/>
      <c r="M110" s="68"/>
      <c r="N110" s="78"/>
      <c r="O110" s="25"/>
      <c r="P110" s="37"/>
      <c r="Q110" s="37"/>
    </row>
    <row r="111" spans="1:17" ht="12" customHeight="1">
      <c r="A111" s="34"/>
      <c r="B111" s="35"/>
      <c r="C111" s="36"/>
      <c r="D111" s="36"/>
      <c r="E111" s="36"/>
      <c r="F111" s="36"/>
      <c r="G111" s="24"/>
      <c r="H111" s="73"/>
      <c r="I111" s="24"/>
      <c r="J111" s="78"/>
      <c r="K111" s="24"/>
      <c r="L111" s="78"/>
      <c r="M111" s="68"/>
      <c r="N111" s="78"/>
      <c r="O111" s="25"/>
      <c r="P111" s="37"/>
      <c r="Q111" s="37"/>
    </row>
    <row r="112" spans="1:17" ht="12" customHeight="1">
      <c r="A112" s="34"/>
      <c r="B112" s="35"/>
      <c r="C112" s="36"/>
      <c r="D112" s="36"/>
      <c r="E112" s="36"/>
      <c r="F112" s="36"/>
      <c r="G112" s="24"/>
      <c r="H112" s="73"/>
      <c r="I112" s="24"/>
      <c r="J112" s="78"/>
      <c r="K112" s="24"/>
      <c r="L112" s="78"/>
      <c r="M112" s="68"/>
      <c r="N112" s="78"/>
      <c r="O112" s="25"/>
      <c r="P112" s="37"/>
      <c r="Q112" s="37"/>
    </row>
    <row r="113" spans="1:17" ht="12" customHeight="1">
      <c r="A113" s="34"/>
      <c r="B113" s="35"/>
      <c r="C113" s="36"/>
      <c r="D113" s="36"/>
      <c r="E113" s="36"/>
      <c r="F113" s="36"/>
      <c r="G113" s="24"/>
      <c r="H113" s="73"/>
      <c r="I113" s="24"/>
      <c r="J113" s="78"/>
      <c r="K113" s="24"/>
      <c r="L113" s="78"/>
      <c r="M113" s="68"/>
      <c r="N113" s="78"/>
      <c r="O113" s="25"/>
      <c r="P113" s="37"/>
      <c r="Q113" s="37"/>
    </row>
    <row r="114" spans="1:17" ht="12" customHeight="1">
      <c r="A114" s="34"/>
      <c r="B114" s="35"/>
      <c r="C114" s="36"/>
      <c r="D114" s="36"/>
      <c r="E114" s="36"/>
      <c r="F114" s="36"/>
      <c r="G114" s="24"/>
      <c r="H114" s="73"/>
      <c r="I114" s="24"/>
      <c r="J114" s="78"/>
      <c r="K114" s="24"/>
      <c r="L114" s="78"/>
      <c r="M114" s="68"/>
      <c r="N114" s="78"/>
      <c r="O114" s="25"/>
      <c r="P114" s="37"/>
      <c r="Q114" s="37"/>
    </row>
    <row r="115" spans="1:17" ht="12" customHeight="1">
      <c r="A115" s="34"/>
      <c r="B115" s="35"/>
      <c r="C115" s="36"/>
      <c r="D115" s="36"/>
      <c r="E115" s="36"/>
      <c r="F115" s="36"/>
      <c r="G115" s="24"/>
      <c r="H115" s="73"/>
      <c r="I115" s="24"/>
      <c r="J115" s="78"/>
      <c r="K115" s="24"/>
      <c r="L115" s="78"/>
      <c r="M115" s="68"/>
      <c r="N115" s="78"/>
      <c r="O115" s="25"/>
      <c r="P115" s="37"/>
      <c r="Q115" s="37"/>
    </row>
    <row r="116" spans="1:17" ht="12" customHeight="1">
      <c r="A116" s="34"/>
      <c r="B116" s="35"/>
      <c r="C116" s="36"/>
      <c r="D116" s="36"/>
      <c r="E116" s="36"/>
      <c r="F116" s="36"/>
      <c r="G116" s="24"/>
      <c r="H116" s="73"/>
      <c r="I116" s="24"/>
      <c r="J116" s="78"/>
      <c r="K116" s="24"/>
      <c r="L116" s="78"/>
      <c r="M116" s="68"/>
      <c r="N116" s="78"/>
      <c r="O116" s="25"/>
      <c r="P116" s="37"/>
      <c r="Q116" s="37"/>
    </row>
    <row r="117" spans="1:17" ht="12" customHeight="1">
      <c r="A117" s="34"/>
      <c r="B117" s="35"/>
      <c r="C117" s="36"/>
      <c r="D117" s="36"/>
      <c r="E117" s="36"/>
      <c r="F117" s="36"/>
      <c r="G117" s="24"/>
      <c r="H117" s="73"/>
      <c r="I117" s="24"/>
      <c r="J117" s="78"/>
      <c r="K117" s="24"/>
      <c r="L117" s="78"/>
      <c r="M117" s="68"/>
      <c r="N117" s="78"/>
      <c r="O117" s="25"/>
      <c r="P117" s="37"/>
      <c r="Q117" s="37"/>
    </row>
    <row r="118" spans="1:17" ht="12" customHeight="1">
      <c r="A118" s="34"/>
      <c r="B118" s="35"/>
      <c r="C118" s="36"/>
      <c r="D118" s="36"/>
      <c r="E118" s="36"/>
      <c r="F118" s="36"/>
      <c r="G118" s="24"/>
      <c r="H118" s="73"/>
      <c r="I118" s="24"/>
      <c r="J118" s="78"/>
      <c r="K118" s="24"/>
      <c r="L118" s="78"/>
      <c r="M118" s="68"/>
      <c r="N118" s="78"/>
      <c r="O118" s="25"/>
      <c r="P118" s="37"/>
      <c r="Q118" s="37"/>
    </row>
    <row r="119" spans="1:17" ht="12" customHeight="1">
      <c r="A119" s="34"/>
      <c r="B119" s="35"/>
      <c r="C119" s="36"/>
      <c r="D119" s="36"/>
      <c r="E119" s="36"/>
      <c r="F119" s="36"/>
      <c r="G119" s="24"/>
      <c r="H119" s="73"/>
      <c r="I119" s="24"/>
      <c r="J119" s="78"/>
      <c r="K119" s="24"/>
      <c r="L119" s="78"/>
      <c r="M119" s="68"/>
      <c r="N119" s="78"/>
      <c r="O119" s="25"/>
      <c r="P119" s="37"/>
      <c r="Q119" s="37"/>
    </row>
    <row r="120" spans="1:17" ht="12" customHeight="1">
      <c r="A120" s="34"/>
      <c r="B120" s="35"/>
      <c r="C120" s="36"/>
      <c r="D120" s="36"/>
      <c r="E120" s="36"/>
      <c r="F120" s="36"/>
      <c r="G120" s="24"/>
      <c r="H120" s="73"/>
      <c r="I120" s="24"/>
      <c r="J120" s="78"/>
      <c r="K120" s="24"/>
      <c r="L120" s="78"/>
      <c r="M120" s="68"/>
      <c r="N120" s="78"/>
      <c r="O120" s="25"/>
      <c r="P120" s="37"/>
      <c r="Q120" s="37"/>
    </row>
    <row r="121" spans="1:17" ht="12" customHeight="1">
      <c r="A121" s="34"/>
      <c r="B121" s="35"/>
      <c r="C121" s="36"/>
      <c r="D121" s="36"/>
      <c r="E121" s="36"/>
      <c r="F121" s="36"/>
      <c r="G121" s="24"/>
      <c r="H121" s="73"/>
      <c r="I121" s="24"/>
      <c r="J121" s="78"/>
      <c r="K121" s="24"/>
      <c r="L121" s="78"/>
      <c r="M121" s="68"/>
      <c r="N121" s="78"/>
      <c r="O121" s="25"/>
      <c r="P121" s="37"/>
      <c r="Q121" s="37"/>
    </row>
    <row r="122" spans="1:17" ht="12" customHeight="1">
      <c r="A122" s="34"/>
      <c r="B122" s="35"/>
      <c r="C122" s="36"/>
      <c r="D122" s="36"/>
      <c r="E122" s="36"/>
      <c r="F122" s="36"/>
      <c r="G122" s="24"/>
      <c r="H122" s="73"/>
      <c r="I122" s="24"/>
      <c r="J122" s="78"/>
      <c r="K122" s="24"/>
      <c r="L122" s="78"/>
      <c r="M122" s="68"/>
      <c r="N122" s="78"/>
      <c r="O122" s="25"/>
      <c r="P122" s="37"/>
      <c r="Q122" s="37"/>
    </row>
    <row r="123" spans="1:17" ht="12" customHeight="1">
      <c r="A123" s="34"/>
      <c r="B123" s="35"/>
      <c r="C123" s="36"/>
      <c r="D123" s="36"/>
      <c r="E123" s="36"/>
      <c r="F123" s="36"/>
      <c r="G123" s="24"/>
      <c r="H123" s="73"/>
      <c r="I123" s="24"/>
      <c r="J123" s="78"/>
      <c r="K123" s="24"/>
      <c r="L123" s="78"/>
      <c r="M123" s="68"/>
      <c r="N123" s="78"/>
      <c r="O123" s="25"/>
      <c r="P123" s="37"/>
      <c r="Q123" s="37"/>
    </row>
    <row r="124" spans="1:17" ht="12" customHeight="1">
      <c r="A124" s="34"/>
      <c r="B124" s="35"/>
      <c r="C124" s="36"/>
      <c r="D124" s="36"/>
      <c r="E124" s="36"/>
      <c r="F124" s="36"/>
      <c r="G124" s="24"/>
      <c r="H124" s="73"/>
      <c r="I124" s="24"/>
      <c r="J124" s="78"/>
      <c r="K124" s="24"/>
      <c r="L124" s="78"/>
      <c r="M124" s="68"/>
      <c r="N124" s="78"/>
      <c r="O124" s="25"/>
      <c r="P124" s="37"/>
      <c r="Q124" s="37"/>
    </row>
    <row r="125" spans="1:17" ht="12" customHeight="1">
      <c r="A125" s="34"/>
      <c r="B125" s="35"/>
      <c r="C125" s="36"/>
      <c r="D125" s="36"/>
      <c r="E125" s="36"/>
      <c r="F125" s="36"/>
      <c r="G125" s="24"/>
      <c r="H125" s="73"/>
      <c r="I125" s="24"/>
      <c r="J125" s="78"/>
      <c r="K125" s="24"/>
      <c r="L125" s="78"/>
      <c r="M125" s="68"/>
      <c r="N125" s="78"/>
      <c r="O125" s="25"/>
      <c r="P125" s="37"/>
      <c r="Q125" s="37"/>
    </row>
    <row r="126" spans="1:22" ht="12" customHeight="1">
      <c r="A126" s="34"/>
      <c r="B126" s="35"/>
      <c r="C126" s="36"/>
      <c r="D126" s="36"/>
      <c r="E126" s="36"/>
      <c r="F126" s="36"/>
      <c r="G126" s="24"/>
      <c r="H126" s="73"/>
      <c r="I126" s="24"/>
      <c r="J126" s="78"/>
      <c r="K126" s="24"/>
      <c r="L126" s="78"/>
      <c r="M126" s="68"/>
      <c r="N126" s="78"/>
      <c r="O126" s="25"/>
      <c r="P126" s="37"/>
      <c r="Q126" s="37"/>
      <c r="R126" s="24"/>
      <c r="S126" s="24"/>
      <c r="T126" s="24"/>
      <c r="U126" s="24"/>
      <c r="V126" s="24"/>
    </row>
    <row r="127" spans="1:22" ht="12" customHeight="1">
      <c r="A127" s="34"/>
      <c r="B127" s="35"/>
      <c r="C127" s="36"/>
      <c r="D127" s="36"/>
      <c r="E127" s="36"/>
      <c r="F127" s="36"/>
      <c r="G127" s="24"/>
      <c r="H127" s="73"/>
      <c r="I127" s="24"/>
      <c r="J127" s="78"/>
      <c r="K127" s="24"/>
      <c r="L127" s="78"/>
      <c r="M127" s="68"/>
      <c r="N127" s="78"/>
      <c r="O127" s="25"/>
      <c r="P127" s="37"/>
      <c r="Q127" s="37"/>
      <c r="R127" s="24"/>
      <c r="S127" s="24"/>
      <c r="T127" s="24"/>
      <c r="U127" s="24"/>
      <c r="V127" s="24"/>
    </row>
    <row r="128" spans="1:22" ht="12" customHeight="1">
      <c r="A128" s="34"/>
      <c r="B128" s="35"/>
      <c r="C128" s="36"/>
      <c r="D128" s="36"/>
      <c r="E128" s="36"/>
      <c r="F128" s="36"/>
      <c r="G128" s="24"/>
      <c r="H128" s="73"/>
      <c r="I128" s="24"/>
      <c r="J128" s="78"/>
      <c r="K128" s="24"/>
      <c r="L128" s="78"/>
      <c r="M128" s="68"/>
      <c r="N128" s="78"/>
      <c r="O128" s="25"/>
      <c r="P128" s="37"/>
      <c r="Q128" s="37"/>
      <c r="R128" s="24"/>
      <c r="S128" s="24"/>
      <c r="T128" s="24"/>
      <c r="U128" s="24"/>
      <c r="V128" s="24"/>
    </row>
    <row r="129" spans="1:22" ht="12" customHeight="1">
      <c r="A129" s="34"/>
      <c r="B129" s="35"/>
      <c r="C129" s="36"/>
      <c r="D129" s="36"/>
      <c r="E129" s="36"/>
      <c r="F129" s="36"/>
      <c r="G129" s="24"/>
      <c r="H129" s="73"/>
      <c r="I129" s="24"/>
      <c r="J129" s="78"/>
      <c r="K129" s="24"/>
      <c r="L129" s="78"/>
      <c r="M129" s="68"/>
      <c r="N129" s="78"/>
      <c r="O129" s="25"/>
      <c r="P129" s="37"/>
      <c r="Q129" s="37"/>
      <c r="R129" s="24"/>
      <c r="S129" s="24"/>
      <c r="T129" s="24"/>
      <c r="U129" s="24"/>
      <c r="V129" s="24"/>
    </row>
    <row r="130" spans="1:22" ht="12" customHeight="1">
      <c r="A130" s="34"/>
      <c r="B130" s="35"/>
      <c r="C130" s="36"/>
      <c r="D130" s="36"/>
      <c r="E130" s="36"/>
      <c r="F130" s="36"/>
      <c r="G130" s="24"/>
      <c r="H130" s="73"/>
      <c r="I130" s="24"/>
      <c r="J130" s="78"/>
      <c r="K130" s="24"/>
      <c r="L130" s="78"/>
      <c r="M130" s="68"/>
      <c r="N130" s="78"/>
      <c r="O130" s="25"/>
      <c r="P130" s="37"/>
      <c r="Q130" s="37"/>
      <c r="R130" s="24"/>
      <c r="S130" s="24"/>
      <c r="T130" s="24"/>
      <c r="U130" s="24"/>
      <c r="V130" s="24"/>
    </row>
    <row r="131" spans="1:22" ht="12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2"/>
      <c r="S131" s="1"/>
      <c r="T131" s="1"/>
      <c r="U131" s="1"/>
      <c r="V131" s="12"/>
    </row>
    <row r="132" spans="1:22" ht="12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2"/>
      <c r="S132" s="1"/>
      <c r="T132" s="1"/>
      <c r="U132" s="1"/>
      <c r="V132" s="12"/>
    </row>
    <row r="133" spans="1:22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2"/>
      <c r="S133" s="1"/>
      <c r="T133" s="1"/>
      <c r="U133" s="1"/>
      <c r="V133" s="12"/>
    </row>
    <row r="134" spans="1:22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2"/>
      <c r="S134" s="1"/>
      <c r="T134" s="1"/>
      <c r="U134" s="1"/>
      <c r="V134" s="12"/>
    </row>
    <row r="135" spans="1:22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2"/>
      <c r="S135" s="1"/>
      <c r="T135" s="1"/>
      <c r="U135" s="1"/>
      <c r="V135" s="12"/>
    </row>
    <row r="136" spans="1:22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2"/>
      <c r="S136" s="1"/>
      <c r="T136" s="1"/>
      <c r="U136" s="1"/>
      <c r="V136" s="12"/>
    </row>
    <row r="137" spans="1:22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2"/>
      <c r="S137" s="1"/>
      <c r="T137" s="1"/>
      <c r="U137" s="1"/>
      <c r="V137" s="12"/>
    </row>
    <row r="138" spans="1:22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2"/>
      <c r="S138" s="1"/>
      <c r="T138" s="1"/>
      <c r="U138" s="1"/>
      <c r="V138" s="12"/>
    </row>
    <row r="139" spans="1:22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2"/>
      <c r="S139" s="1"/>
      <c r="T139" s="1"/>
      <c r="U139" s="1"/>
      <c r="V139" s="12"/>
    </row>
  </sheetData>
  <sheetProtection/>
  <mergeCells count="41">
    <mergeCell ref="C15:D15"/>
    <mergeCell ref="H15:H16"/>
    <mergeCell ref="E15:F15"/>
    <mergeCell ref="G15:G16"/>
    <mergeCell ref="A65:B65"/>
    <mergeCell ref="A14:A16"/>
    <mergeCell ref="B14:B16"/>
    <mergeCell ref="A64:B64"/>
    <mergeCell ref="U14:U16"/>
    <mergeCell ref="V14:V16"/>
    <mergeCell ref="W14:W16"/>
    <mergeCell ref="X14:X16"/>
    <mergeCell ref="K67:P67"/>
    <mergeCell ref="N15:N16"/>
    <mergeCell ref="P14:Q15"/>
    <mergeCell ref="M15:M16"/>
    <mergeCell ref="C14:O14"/>
    <mergeCell ref="K15:L15"/>
    <mergeCell ref="B1:P1"/>
    <mergeCell ref="O5:P5"/>
    <mergeCell ref="O6:P6"/>
    <mergeCell ref="Q1:S1"/>
    <mergeCell ref="H3:I3"/>
    <mergeCell ref="Q3:R3"/>
    <mergeCell ref="H4:K4"/>
    <mergeCell ref="O8:P8"/>
    <mergeCell ref="P4:R4"/>
    <mergeCell ref="O15:O16"/>
    <mergeCell ref="O7:P7"/>
    <mergeCell ref="N11:O11"/>
    <mergeCell ref="O9:P9"/>
    <mergeCell ref="AA14:AA16"/>
    <mergeCell ref="R14:S15"/>
    <mergeCell ref="T14:T17"/>
    <mergeCell ref="F10:P10"/>
    <mergeCell ref="H12:I12"/>
    <mergeCell ref="N12:O12"/>
    <mergeCell ref="Y14:Y16"/>
    <mergeCell ref="H11:I11"/>
    <mergeCell ref="I15:J15"/>
    <mergeCell ref="Z14:Z16"/>
  </mergeCells>
  <printOptions/>
  <pageMargins left="0.7" right="0.7" top="0.75" bottom="0.75" header="0.3" footer="0.3"/>
  <pageSetup horizontalDpi="300" verticalDpi="300" orientation="landscape" paperSize="9" scale="64" r:id="rId1"/>
  <colBreaks count="1" manualBreakCount="1">
    <brk id="19" max="1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134"/>
  <sheetViews>
    <sheetView view="pageBreakPreview" zoomScale="110" zoomScaleSheetLayoutView="110" zoomScalePageLayoutView="0" workbookViewId="0" topLeftCell="A19">
      <selection activeCell="H65" sqref="H65"/>
    </sheetView>
  </sheetViews>
  <sheetFormatPr defaultColWidth="9.140625" defaultRowHeight="15"/>
  <cols>
    <col min="1" max="1" width="8.421875" style="0" customWidth="1"/>
    <col min="2" max="2" width="42.7109375" style="0" customWidth="1"/>
    <col min="3" max="3" width="3.8515625" style="0" customWidth="1"/>
    <col min="4" max="4" width="4.140625" style="0" customWidth="1"/>
    <col min="5" max="5" width="3.8515625" style="0" customWidth="1"/>
    <col min="6" max="6" width="4.140625" style="0" customWidth="1"/>
    <col min="7" max="7" width="9.8515625" style="0" customWidth="1"/>
    <col min="8" max="11" width="5.57421875" style="0" customWidth="1"/>
    <col min="12" max="12" width="5.421875" style="0" customWidth="1"/>
    <col min="13" max="13" width="5.57421875" style="0" customWidth="1"/>
    <col min="14" max="14" width="6.28125" style="0" customWidth="1"/>
    <col min="15" max="15" width="6.8515625" style="0" customWidth="1"/>
    <col min="16" max="17" width="7.140625" style="0" customWidth="1"/>
  </cols>
  <sheetData>
    <row r="1" spans="1:27" ht="20.25">
      <c r="A1" s="100"/>
      <c r="B1" s="324" t="s">
        <v>0</v>
      </c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5" t="s">
        <v>1</v>
      </c>
      <c r="R1" s="325"/>
      <c r="S1" s="325"/>
      <c r="T1" s="82"/>
      <c r="U1" s="82"/>
      <c r="V1" s="93"/>
      <c r="W1" s="82"/>
      <c r="X1" s="82"/>
      <c r="Y1" s="82"/>
      <c r="Z1" s="82"/>
      <c r="AA1" s="82"/>
    </row>
    <row r="2" spans="1:27" ht="12" customHeight="1">
      <c r="A2" s="96"/>
      <c r="B2" s="83"/>
      <c r="C2" s="84"/>
      <c r="D2" s="84"/>
      <c r="E2" s="84"/>
      <c r="F2" s="84"/>
      <c r="G2" s="83"/>
      <c r="H2" s="83"/>
      <c r="I2" s="83"/>
      <c r="J2" s="83"/>
      <c r="K2" s="83"/>
      <c r="L2" s="83"/>
      <c r="M2" s="83"/>
      <c r="N2" s="252"/>
      <c r="O2" s="252"/>
      <c r="P2" s="252"/>
      <c r="Q2" s="252"/>
      <c r="R2" s="93"/>
      <c r="S2" s="82"/>
      <c r="T2" s="82"/>
      <c r="U2" s="82"/>
      <c r="V2" s="93"/>
      <c r="W2" s="82"/>
      <c r="X2" s="82"/>
      <c r="Y2" s="82"/>
      <c r="Z2" s="82"/>
      <c r="AA2" s="82"/>
    </row>
    <row r="3" spans="1:27" ht="16.5" customHeight="1">
      <c r="A3" s="97"/>
      <c r="B3" s="85"/>
      <c r="C3" s="85" t="s">
        <v>2</v>
      </c>
      <c r="D3" s="85"/>
      <c r="E3" s="85"/>
      <c r="F3" s="85"/>
      <c r="G3" s="85"/>
      <c r="H3" s="327" t="s">
        <v>3</v>
      </c>
      <c r="I3" s="327"/>
      <c r="J3" s="85" t="s">
        <v>4</v>
      </c>
      <c r="K3" s="85"/>
      <c r="L3" s="85" t="s">
        <v>5</v>
      </c>
      <c r="M3" s="252"/>
      <c r="N3" s="252"/>
      <c r="O3" s="252"/>
      <c r="P3" s="252"/>
      <c r="Q3" s="326" t="s">
        <v>6</v>
      </c>
      <c r="R3" s="326"/>
      <c r="S3" s="82"/>
      <c r="T3" s="82"/>
      <c r="U3" s="82"/>
      <c r="V3" s="93"/>
      <c r="W3" s="82"/>
      <c r="X3" s="82"/>
      <c r="Y3" s="82"/>
      <c r="Z3" s="82"/>
      <c r="AA3" s="82"/>
    </row>
    <row r="4" spans="1:27" ht="12" customHeight="1">
      <c r="A4" s="97"/>
      <c r="B4" s="85"/>
      <c r="C4" s="85" t="s">
        <v>7</v>
      </c>
      <c r="D4" s="85"/>
      <c r="E4" s="85"/>
      <c r="F4" s="85"/>
      <c r="G4" s="85"/>
      <c r="H4" s="328" t="s">
        <v>60</v>
      </c>
      <c r="I4" s="328"/>
      <c r="J4" s="328"/>
      <c r="K4" s="328"/>
      <c r="L4" s="85" t="s">
        <v>9</v>
      </c>
      <c r="M4" s="252"/>
      <c r="N4" s="252"/>
      <c r="O4" s="252"/>
      <c r="P4" s="327" t="s">
        <v>61</v>
      </c>
      <c r="Q4" s="327"/>
      <c r="R4" s="327"/>
      <c r="S4" s="82"/>
      <c r="T4" s="82"/>
      <c r="U4" s="82"/>
      <c r="V4" s="93"/>
      <c r="W4" s="82"/>
      <c r="X4" s="82"/>
      <c r="Y4" s="82"/>
      <c r="Z4" s="82"/>
      <c r="AA4" s="82"/>
    </row>
    <row r="5" spans="1:27" ht="12" customHeight="1">
      <c r="A5" s="97"/>
      <c r="B5" s="85"/>
      <c r="C5" s="85" t="s">
        <v>11</v>
      </c>
      <c r="D5" s="85"/>
      <c r="E5" s="85"/>
      <c r="F5" s="85"/>
      <c r="G5" s="85"/>
      <c r="H5" s="85"/>
      <c r="I5" s="85"/>
      <c r="J5" s="85"/>
      <c r="K5" s="252"/>
      <c r="L5" s="252"/>
      <c r="M5" s="253" t="s">
        <v>12</v>
      </c>
      <c r="N5" s="252"/>
      <c r="O5" s="342">
        <v>25845</v>
      </c>
      <c r="P5" s="342"/>
      <c r="Q5" s="95" t="s">
        <v>13</v>
      </c>
      <c r="R5" s="93"/>
      <c r="S5" s="82"/>
      <c r="T5" s="82"/>
      <c r="U5" s="82"/>
      <c r="V5" s="93"/>
      <c r="W5" s="82"/>
      <c r="X5" s="82"/>
      <c r="Y5" s="82"/>
      <c r="Z5" s="82"/>
      <c r="AA5" s="82"/>
    </row>
    <row r="6" spans="1:27" ht="12" customHeight="1">
      <c r="A6" s="97"/>
      <c r="B6" s="85"/>
      <c r="C6" s="85"/>
      <c r="D6" s="85"/>
      <c r="E6" s="85"/>
      <c r="F6" s="85"/>
      <c r="G6" s="85"/>
      <c r="H6" s="85"/>
      <c r="I6" s="85"/>
      <c r="J6" s="85"/>
      <c r="K6" s="252"/>
      <c r="L6" s="252"/>
      <c r="M6" s="253" t="s">
        <v>14</v>
      </c>
      <c r="N6" s="252"/>
      <c r="O6" s="344">
        <v>1111512.3</v>
      </c>
      <c r="P6" s="344"/>
      <c r="Q6" s="85" t="s">
        <v>15</v>
      </c>
      <c r="R6" s="93"/>
      <c r="S6" s="82"/>
      <c r="T6" s="82"/>
      <c r="U6" s="82"/>
      <c r="V6" s="93"/>
      <c r="W6" s="82"/>
      <c r="X6" s="82"/>
      <c r="Y6" s="82"/>
      <c r="Z6" s="82"/>
      <c r="AA6" s="82"/>
    </row>
    <row r="7" spans="1:27" ht="12" customHeight="1">
      <c r="A7" s="97"/>
      <c r="B7" s="85"/>
      <c r="C7" s="86" t="s">
        <v>16</v>
      </c>
      <c r="D7" s="86"/>
      <c r="E7" s="86"/>
      <c r="F7" s="86"/>
      <c r="G7" s="86"/>
      <c r="H7" s="86"/>
      <c r="I7" s="86"/>
      <c r="J7" s="86"/>
      <c r="K7" s="104"/>
      <c r="L7" s="104"/>
      <c r="M7" s="86"/>
      <c r="N7" s="104"/>
      <c r="O7" s="342">
        <v>63</v>
      </c>
      <c r="P7" s="342"/>
      <c r="Q7" s="85" t="s">
        <v>17</v>
      </c>
      <c r="R7" s="93"/>
      <c r="S7" s="82"/>
      <c r="T7" s="82"/>
      <c r="U7" s="82"/>
      <c r="V7" s="93"/>
      <c r="W7" s="82"/>
      <c r="X7" s="82"/>
      <c r="Y7" s="82"/>
      <c r="Z7" s="82"/>
      <c r="AA7" s="82"/>
    </row>
    <row r="8" spans="1:27" ht="12" customHeight="1">
      <c r="A8" s="97"/>
      <c r="B8" s="85"/>
      <c r="C8" s="109" t="s">
        <v>18</v>
      </c>
      <c r="D8" s="109"/>
      <c r="E8" s="109"/>
      <c r="F8" s="109"/>
      <c r="G8" s="109"/>
      <c r="H8" s="109"/>
      <c r="I8" s="109"/>
      <c r="J8" s="109"/>
      <c r="K8" s="110"/>
      <c r="L8" s="110"/>
      <c r="M8" s="109"/>
      <c r="N8" s="110"/>
      <c r="O8" s="345">
        <f>SUM(O19:O58)</f>
        <v>0</v>
      </c>
      <c r="P8" s="345"/>
      <c r="Q8" s="85" t="s">
        <v>17</v>
      </c>
      <c r="R8" s="93"/>
      <c r="S8" s="82"/>
      <c r="T8" s="82"/>
      <c r="U8" s="82"/>
      <c r="V8" s="93"/>
      <c r="W8" s="82"/>
      <c r="X8" s="82"/>
      <c r="Y8" s="82"/>
      <c r="Z8" s="82"/>
      <c r="AA8" s="82"/>
    </row>
    <row r="9" spans="1:27" ht="12" customHeight="1">
      <c r="A9" s="97"/>
      <c r="B9" s="85"/>
      <c r="C9" s="109" t="s">
        <v>19</v>
      </c>
      <c r="D9" s="109"/>
      <c r="E9" s="109"/>
      <c r="F9" s="109"/>
      <c r="G9" s="109"/>
      <c r="H9" s="109"/>
      <c r="I9" s="109"/>
      <c r="J9" s="109"/>
      <c r="K9" s="110"/>
      <c r="L9" s="110"/>
      <c r="M9" s="109"/>
      <c r="N9" s="110"/>
      <c r="O9" s="344">
        <f>(O7+O8)-Q60</f>
        <v>62.55</v>
      </c>
      <c r="P9" s="345"/>
      <c r="Q9" s="85" t="s">
        <v>17</v>
      </c>
      <c r="R9" s="93"/>
      <c r="S9" s="82"/>
      <c r="T9" s="82"/>
      <c r="U9" s="82"/>
      <c r="V9" s="93"/>
      <c r="W9" s="82"/>
      <c r="X9" s="82"/>
      <c r="Y9" s="82"/>
      <c r="Z9" s="82"/>
      <c r="AA9" s="82"/>
    </row>
    <row r="10" spans="1:27" ht="12" customHeight="1" thickBot="1">
      <c r="A10" s="97"/>
      <c r="B10" s="85"/>
      <c r="C10" s="85"/>
      <c r="D10" s="85"/>
      <c r="E10" s="85"/>
      <c r="F10" s="343" t="s">
        <v>20</v>
      </c>
      <c r="G10" s="343"/>
      <c r="H10" s="343"/>
      <c r="I10" s="343"/>
      <c r="J10" s="343"/>
      <c r="K10" s="343"/>
      <c r="L10" s="343"/>
      <c r="M10" s="343"/>
      <c r="N10" s="343"/>
      <c r="O10" s="343"/>
      <c r="P10" s="343"/>
      <c r="Q10" s="252"/>
      <c r="R10" s="93"/>
      <c r="S10" s="82"/>
      <c r="T10" s="82"/>
      <c r="U10" s="322" t="s">
        <v>62</v>
      </c>
      <c r="V10" s="322"/>
      <c r="W10" s="322"/>
      <c r="X10" s="322"/>
      <c r="Y10" s="322"/>
      <c r="Z10" s="322"/>
      <c r="AA10" s="322"/>
    </row>
    <row r="11" spans="1:27" ht="12" customHeight="1" thickBot="1">
      <c r="A11" s="97"/>
      <c r="B11" s="85"/>
      <c r="C11" s="85"/>
      <c r="D11" s="85"/>
      <c r="E11" s="85"/>
      <c r="F11" s="85" t="s">
        <v>21</v>
      </c>
      <c r="G11" s="85"/>
      <c r="H11" s="331">
        <f>Q60</f>
        <v>0.44999999999999996</v>
      </c>
      <c r="I11" s="327"/>
      <c r="J11" s="85" t="s">
        <v>17</v>
      </c>
      <c r="K11" s="252"/>
      <c r="L11" s="85" t="s">
        <v>22</v>
      </c>
      <c r="M11" s="85"/>
      <c r="N11" s="334">
        <v>0</v>
      </c>
      <c r="O11" s="334"/>
      <c r="P11" s="85" t="s">
        <v>17</v>
      </c>
      <c r="Q11" s="252"/>
      <c r="R11" s="93"/>
      <c r="S11" s="82"/>
      <c r="T11" s="159" t="s">
        <v>23</v>
      </c>
      <c r="U11" s="139"/>
      <c r="V11" s="135"/>
      <c r="W11" s="135"/>
      <c r="X11" s="135"/>
      <c r="Y11" s="135"/>
      <c r="Z11" s="135"/>
      <c r="AA11" s="135"/>
    </row>
    <row r="12" spans="1:27" ht="12" customHeight="1" thickBot="1">
      <c r="A12" s="97"/>
      <c r="B12" s="85"/>
      <c r="C12" s="85"/>
      <c r="D12" s="85"/>
      <c r="E12" s="85"/>
      <c r="F12" s="85" t="s">
        <v>24</v>
      </c>
      <c r="G12" s="85"/>
      <c r="H12" s="332">
        <f>Q60</f>
        <v>0.44999999999999996</v>
      </c>
      <c r="I12" s="333"/>
      <c r="J12" s="85" t="s">
        <v>17</v>
      </c>
      <c r="K12" s="252"/>
      <c r="L12" s="85" t="s">
        <v>25</v>
      </c>
      <c r="M12" s="85"/>
      <c r="N12" s="334">
        <v>0</v>
      </c>
      <c r="O12" s="334"/>
      <c r="P12" s="85" t="s">
        <v>17</v>
      </c>
      <c r="Q12" s="252"/>
      <c r="R12" s="93"/>
      <c r="S12" s="82"/>
      <c r="T12" s="159" t="s">
        <v>26</v>
      </c>
      <c r="U12" s="139">
        <v>0.638</v>
      </c>
      <c r="V12" s="137">
        <v>0.33</v>
      </c>
      <c r="W12" s="138">
        <v>0.15</v>
      </c>
      <c r="X12" s="94">
        <v>0.33</v>
      </c>
      <c r="Y12" s="138">
        <v>0.15</v>
      </c>
      <c r="Z12" s="136">
        <v>0.15</v>
      </c>
      <c r="AA12" s="138">
        <v>0.15</v>
      </c>
    </row>
    <row r="13" spans="1:27" ht="12" customHeight="1" thickBot="1">
      <c r="A13" s="98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252"/>
      <c r="O13" s="252"/>
      <c r="P13" s="252"/>
      <c r="Q13" s="252"/>
      <c r="R13" s="93"/>
      <c r="S13" s="82"/>
      <c r="T13" s="82"/>
      <c r="U13" s="82"/>
      <c r="V13" s="82"/>
      <c r="W13" s="82"/>
      <c r="X13" s="82"/>
      <c r="Y13" s="82"/>
      <c r="Z13" s="82"/>
      <c r="AA13" s="82"/>
    </row>
    <row r="14" spans="1:27" ht="13.5" customHeight="1" thickBot="1">
      <c r="A14" s="350" t="s">
        <v>27</v>
      </c>
      <c r="B14" s="350" t="s">
        <v>28</v>
      </c>
      <c r="C14" s="351" t="s">
        <v>29</v>
      </c>
      <c r="D14" s="352"/>
      <c r="E14" s="352"/>
      <c r="F14" s="352"/>
      <c r="G14" s="352"/>
      <c r="H14" s="352"/>
      <c r="I14" s="352"/>
      <c r="J14" s="352"/>
      <c r="K14" s="352"/>
      <c r="L14" s="352"/>
      <c r="M14" s="352"/>
      <c r="N14" s="352"/>
      <c r="O14" s="353"/>
      <c r="P14" s="335" t="s">
        <v>30</v>
      </c>
      <c r="Q14" s="335"/>
      <c r="R14" s="329" t="s">
        <v>31</v>
      </c>
      <c r="S14" s="329"/>
      <c r="T14" s="330" t="s">
        <v>32</v>
      </c>
      <c r="U14" s="321" t="s">
        <v>33</v>
      </c>
      <c r="V14" s="321" t="s">
        <v>34</v>
      </c>
      <c r="W14" s="321" t="s">
        <v>35</v>
      </c>
      <c r="X14" s="321" t="s">
        <v>34</v>
      </c>
      <c r="Y14" s="321" t="s">
        <v>35</v>
      </c>
      <c r="Z14" s="323" t="s">
        <v>63</v>
      </c>
      <c r="AA14" s="323" t="s">
        <v>64</v>
      </c>
    </row>
    <row r="15" spans="1:27" ht="24" customHeight="1" thickBot="1">
      <c r="A15" s="350"/>
      <c r="B15" s="350"/>
      <c r="C15" s="341" t="s">
        <v>38</v>
      </c>
      <c r="D15" s="341"/>
      <c r="E15" s="341" t="s">
        <v>39</v>
      </c>
      <c r="F15" s="341"/>
      <c r="G15" s="335" t="s">
        <v>40</v>
      </c>
      <c r="H15" s="339" t="s">
        <v>41</v>
      </c>
      <c r="I15" s="336" t="s">
        <v>42</v>
      </c>
      <c r="J15" s="337"/>
      <c r="K15" s="336" t="s">
        <v>43</v>
      </c>
      <c r="L15" s="337"/>
      <c r="M15" s="354" t="s">
        <v>44</v>
      </c>
      <c r="N15" s="355" t="s">
        <v>45</v>
      </c>
      <c r="O15" s="338" t="s">
        <v>46</v>
      </c>
      <c r="P15" s="335"/>
      <c r="Q15" s="335"/>
      <c r="R15" s="329"/>
      <c r="S15" s="329"/>
      <c r="T15" s="330"/>
      <c r="U15" s="321"/>
      <c r="V15" s="321"/>
      <c r="W15" s="321"/>
      <c r="X15" s="321"/>
      <c r="Y15" s="321"/>
      <c r="Z15" s="321"/>
      <c r="AA15" s="321"/>
    </row>
    <row r="16" spans="1:27" ht="48" customHeight="1" thickBot="1">
      <c r="A16" s="350"/>
      <c r="B16" s="350"/>
      <c r="C16" s="92" t="s">
        <v>47</v>
      </c>
      <c r="D16" s="92" t="s">
        <v>48</v>
      </c>
      <c r="E16" s="92" t="s">
        <v>47</v>
      </c>
      <c r="F16" s="92" t="s">
        <v>48</v>
      </c>
      <c r="G16" s="335"/>
      <c r="H16" s="340"/>
      <c r="I16" s="92" t="s">
        <v>34</v>
      </c>
      <c r="J16" s="158" t="s">
        <v>35</v>
      </c>
      <c r="K16" s="92" t="s">
        <v>34</v>
      </c>
      <c r="L16" s="158" t="s">
        <v>35</v>
      </c>
      <c r="M16" s="354"/>
      <c r="N16" s="355"/>
      <c r="O16" s="338"/>
      <c r="P16" s="102" t="s">
        <v>49</v>
      </c>
      <c r="Q16" s="102" t="s">
        <v>50</v>
      </c>
      <c r="R16" s="102" t="s">
        <v>51</v>
      </c>
      <c r="S16" s="102" t="s">
        <v>52</v>
      </c>
      <c r="T16" s="330"/>
      <c r="U16" s="321"/>
      <c r="V16" s="321"/>
      <c r="W16" s="321"/>
      <c r="X16" s="321"/>
      <c r="Y16" s="321"/>
      <c r="Z16" s="321"/>
      <c r="AA16" s="321"/>
    </row>
    <row r="17" spans="1:27" ht="12" customHeight="1" thickBot="1">
      <c r="A17" s="103">
        <v>1</v>
      </c>
      <c r="B17" s="101">
        <v>2</v>
      </c>
      <c r="C17" s="103">
        <v>3</v>
      </c>
      <c r="D17" s="101">
        <v>4</v>
      </c>
      <c r="E17" s="103">
        <v>5</v>
      </c>
      <c r="F17" s="101">
        <v>6</v>
      </c>
      <c r="G17" s="103">
        <v>7</v>
      </c>
      <c r="H17" s="149">
        <v>8</v>
      </c>
      <c r="I17" s="103">
        <v>9</v>
      </c>
      <c r="J17" s="154">
        <v>10</v>
      </c>
      <c r="K17" s="103">
        <v>11</v>
      </c>
      <c r="L17" s="154">
        <v>12</v>
      </c>
      <c r="M17" s="146">
        <v>13</v>
      </c>
      <c r="N17" s="154">
        <v>14</v>
      </c>
      <c r="O17" s="103">
        <v>15</v>
      </c>
      <c r="P17" s="101">
        <v>16</v>
      </c>
      <c r="Q17" s="103">
        <v>17</v>
      </c>
      <c r="R17" s="103">
        <v>18</v>
      </c>
      <c r="S17" s="101">
        <v>19</v>
      </c>
      <c r="T17" s="330"/>
      <c r="U17" s="134"/>
      <c r="V17" s="134"/>
      <c r="W17" s="134"/>
      <c r="X17" s="134"/>
      <c r="Y17" s="134"/>
      <c r="Z17" s="134"/>
      <c r="AA17" s="134"/>
    </row>
    <row r="18" spans="1:27" ht="2.25" customHeight="1">
      <c r="A18" s="121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>
        <v>3</v>
      </c>
      <c r="N18" s="122"/>
      <c r="O18" s="122"/>
      <c r="P18" s="122"/>
      <c r="Q18" s="122"/>
      <c r="R18" s="108"/>
      <c r="S18" s="108"/>
      <c r="T18" s="160"/>
      <c r="U18" s="108"/>
      <c r="V18" s="108"/>
      <c r="W18" s="108"/>
      <c r="X18" s="108"/>
      <c r="Y18" s="108"/>
      <c r="Z18" s="108"/>
      <c r="AA18" s="108"/>
    </row>
    <row r="19" spans="1:27" ht="12" customHeight="1">
      <c r="A19" s="123">
        <v>39934</v>
      </c>
      <c r="B19" s="124" t="s">
        <v>44</v>
      </c>
      <c r="C19" s="165">
        <v>8</v>
      </c>
      <c r="D19" s="105" t="s">
        <v>53</v>
      </c>
      <c r="E19" s="165">
        <v>8</v>
      </c>
      <c r="F19" s="105" t="s">
        <v>54</v>
      </c>
      <c r="G19" s="128">
        <f>O5</f>
        <v>25845</v>
      </c>
      <c r="H19" s="150"/>
      <c r="I19" s="120"/>
      <c r="J19" s="155"/>
      <c r="K19" s="120"/>
      <c r="L19" s="155"/>
      <c r="M19" s="133">
        <v>3</v>
      </c>
      <c r="N19" s="155"/>
      <c r="O19" s="132"/>
      <c r="P19" s="125">
        <f>U19+V19+W19+X19+Z19+AA19+Y19</f>
        <v>0.44999999999999996</v>
      </c>
      <c r="Q19" s="125">
        <f>P19</f>
        <v>0.44999999999999996</v>
      </c>
      <c r="R19" s="120"/>
      <c r="S19" s="120"/>
      <c r="T19" s="161">
        <f>H19+((I19+K19)/60)*50</f>
        <v>0</v>
      </c>
      <c r="U19" s="131">
        <f>H19*0.638</f>
        <v>0</v>
      </c>
      <c r="V19" s="131">
        <f>I19*0.33</f>
        <v>0</v>
      </c>
      <c r="W19" s="131">
        <f>J19*0.15</f>
        <v>0</v>
      </c>
      <c r="X19" s="131">
        <f>K19*0.33</f>
        <v>0</v>
      </c>
      <c r="Y19" s="131">
        <f>L19*0.15</f>
        <v>0</v>
      </c>
      <c r="Z19" s="131">
        <f>M19*0.15</f>
        <v>0.44999999999999996</v>
      </c>
      <c r="AA19" s="131">
        <f>N19*0.15</f>
        <v>0</v>
      </c>
    </row>
    <row r="20" spans="1:27" ht="12" customHeight="1">
      <c r="A20" s="123"/>
      <c r="B20" s="124"/>
      <c r="C20" s="165"/>
      <c r="D20" s="105"/>
      <c r="E20" s="165"/>
      <c r="F20" s="105"/>
      <c r="G20" s="128">
        <f>G19+H19</f>
        <v>25845</v>
      </c>
      <c r="H20" s="150"/>
      <c r="I20" s="120"/>
      <c r="J20" s="155"/>
      <c r="K20" s="120"/>
      <c r="L20" s="155"/>
      <c r="M20" s="133"/>
      <c r="N20" s="155"/>
      <c r="O20" s="132"/>
      <c r="P20" s="125">
        <f aca="true" t="shared" si="0" ref="P20:P57">U20+V20+W20+X20+Z20+AA20+Y20</f>
        <v>0</v>
      </c>
      <c r="Q20" s="125">
        <f aca="true" t="shared" si="1" ref="Q20:Q57">P20</f>
        <v>0</v>
      </c>
      <c r="R20" s="120"/>
      <c r="S20" s="120"/>
      <c r="T20" s="161">
        <f aca="true" t="shared" si="2" ref="T20:T58">H20+((I20+K20)/60)*50</f>
        <v>0</v>
      </c>
      <c r="U20" s="131">
        <f aca="true" t="shared" si="3" ref="U20:U58">H20*0.638</f>
        <v>0</v>
      </c>
      <c r="V20" s="131">
        <f aca="true" t="shared" si="4" ref="V20:V58">I20*0.33</f>
        <v>0</v>
      </c>
      <c r="W20" s="131">
        <f aca="true" t="shared" si="5" ref="W20:W58">J20*0.15</f>
        <v>0</v>
      </c>
      <c r="X20" s="131">
        <f aca="true" t="shared" si="6" ref="X20:X58">K20*0.33</f>
        <v>0</v>
      </c>
      <c r="Y20" s="131">
        <f aca="true" t="shared" si="7" ref="Y20:Y58">L20*0.15</f>
        <v>0</v>
      </c>
      <c r="Z20" s="131">
        <f aca="true" t="shared" si="8" ref="Z20:Z58">M20*0.15</f>
        <v>0</v>
      </c>
      <c r="AA20" s="131">
        <f aca="true" t="shared" si="9" ref="AA20:AA58">N20*0.15</f>
        <v>0</v>
      </c>
    </row>
    <row r="21" spans="1:27" ht="12" customHeight="1">
      <c r="A21" s="123"/>
      <c r="B21" s="124"/>
      <c r="C21" s="165"/>
      <c r="D21" s="105"/>
      <c r="E21" s="165"/>
      <c r="F21" s="105"/>
      <c r="G21" s="128">
        <f aca="true" t="shared" si="10" ref="G21:G56">G20+H20</f>
        <v>25845</v>
      </c>
      <c r="H21" s="150"/>
      <c r="I21" s="120"/>
      <c r="J21" s="155"/>
      <c r="K21" s="120"/>
      <c r="L21" s="155"/>
      <c r="M21" s="133"/>
      <c r="N21" s="155"/>
      <c r="O21" s="132"/>
      <c r="P21" s="125">
        <f t="shared" si="0"/>
        <v>0</v>
      </c>
      <c r="Q21" s="125">
        <f t="shared" si="1"/>
        <v>0</v>
      </c>
      <c r="R21" s="120"/>
      <c r="S21" s="120"/>
      <c r="T21" s="161">
        <f t="shared" si="2"/>
        <v>0</v>
      </c>
      <c r="U21" s="131">
        <f t="shared" si="3"/>
        <v>0</v>
      </c>
      <c r="V21" s="131">
        <f t="shared" si="4"/>
        <v>0</v>
      </c>
      <c r="W21" s="131">
        <f t="shared" si="5"/>
        <v>0</v>
      </c>
      <c r="X21" s="131">
        <f t="shared" si="6"/>
        <v>0</v>
      </c>
      <c r="Y21" s="131">
        <f t="shared" si="7"/>
        <v>0</v>
      </c>
      <c r="Z21" s="131">
        <f t="shared" si="8"/>
        <v>0</v>
      </c>
      <c r="AA21" s="131">
        <f t="shared" si="9"/>
        <v>0</v>
      </c>
    </row>
    <row r="22" spans="1:27" ht="12" customHeight="1">
      <c r="A22" s="123"/>
      <c r="B22" s="124"/>
      <c r="C22" s="165"/>
      <c r="D22" s="105"/>
      <c r="E22" s="165"/>
      <c r="F22" s="105"/>
      <c r="G22" s="128">
        <f t="shared" si="10"/>
        <v>25845</v>
      </c>
      <c r="H22" s="150"/>
      <c r="I22" s="120"/>
      <c r="J22" s="155"/>
      <c r="K22" s="120"/>
      <c r="L22" s="155"/>
      <c r="M22" s="133"/>
      <c r="N22" s="155"/>
      <c r="O22" s="132"/>
      <c r="P22" s="125">
        <f t="shared" si="0"/>
        <v>0</v>
      </c>
      <c r="Q22" s="125">
        <f t="shared" si="1"/>
        <v>0</v>
      </c>
      <c r="R22" s="120"/>
      <c r="S22" s="120"/>
      <c r="T22" s="161">
        <f t="shared" si="2"/>
        <v>0</v>
      </c>
      <c r="U22" s="131">
        <f t="shared" si="3"/>
        <v>0</v>
      </c>
      <c r="V22" s="131">
        <f t="shared" si="4"/>
        <v>0</v>
      </c>
      <c r="W22" s="131">
        <f t="shared" si="5"/>
        <v>0</v>
      </c>
      <c r="X22" s="131">
        <f t="shared" si="6"/>
        <v>0</v>
      </c>
      <c r="Y22" s="131">
        <f t="shared" si="7"/>
        <v>0</v>
      </c>
      <c r="Z22" s="131">
        <f t="shared" si="8"/>
        <v>0</v>
      </c>
      <c r="AA22" s="131">
        <f t="shared" si="9"/>
        <v>0</v>
      </c>
    </row>
    <row r="23" spans="1:27" ht="12" customHeight="1">
      <c r="A23" s="123"/>
      <c r="B23" s="124"/>
      <c r="C23" s="165"/>
      <c r="D23" s="105"/>
      <c r="E23" s="165"/>
      <c r="F23" s="105"/>
      <c r="G23" s="128">
        <f t="shared" si="10"/>
        <v>25845</v>
      </c>
      <c r="H23" s="150"/>
      <c r="I23" s="120"/>
      <c r="J23" s="155"/>
      <c r="K23" s="120"/>
      <c r="L23" s="155"/>
      <c r="M23" s="133"/>
      <c r="N23" s="155"/>
      <c r="O23" s="132"/>
      <c r="P23" s="125">
        <f t="shared" si="0"/>
        <v>0</v>
      </c>
      <c r="Q23" s="125">
        <f t="shared" si="1"/>
        <v>0</v>
      </c>
      <c r="R23" s="120"/>
      <c r="S23" s="120"/>
      <c r="T23" s="161">
        <f t="shared" si="2"/>
        <v>0</v>
      </c>
      <c r="U23" s="131">
        <f t="shared" si="3"/>
        <v>0</v>
      </c>
      <c r="V23" s="131">
        <f t="shared" si="4"/>
        <v>0</v>
      </c>
      <c r="W23" s="131">
        <f t="shared" si="5"/>
        <v>0</v>
      </c>
      <c r="X23" s="131">
        <f t="shared" si="6"/>
        <v>0</v>
      </c>
      <c r="Y23" s="131">
        <f t="shared" si="7"/>
        <v>0</v>
      </c>
      <c r="Z23" s="131">
        <f t="shared" si="8"/>
        <v>0</v>
      </c>
      <c r="AA23" s="131">
        <f t="shared" si="9"/>
        <v>0</v>
      </c>
    </row>
    <row r="24" spans="1:27" ht="12" customHeight="1">
      <c r="A24" s="123"/>
      <c r="B24" s="124"/>
      <c r="C24" s="165"/>
      <c r="D24" s="105"/>
      <c r="E24" s="165"/>
      <c r="F24" s="105"/>
      <c r="G24" s="128">
        <f t="shared" si="10"/>
        <v>25845</v>
      </c>
      <c r="H24" s="150"/>
      <c r="I24" s="120"/>
      <c r="J24" s="155"/>
      <c r="K24" s="120"/>
      <c r="L24" s="155"/>
      <c r="M24" s="133"/>
      <c r="N24" s="155"/>
      <c r="O24" s="132"/>
      <c r="P24" s="125">
        <f t="shared" si="0"/>
        <v>0</v>
      </c>
      <c r="Q24" s="125">
        <f t="shared" si="1"/>
        <v>0</v>
      </c>
      <c r="R24" s="120"/>
      <c r="S24" s="120"/>
      <c r="T24" s="161">
        <f t="shared" si="2"/>
        <v>0</v>
      </c>
      <c r="U24" s="131">
        <f t="shared" si="3"/>
        <v>0</v>
      </c>
      <c r="V24" s="131">
        <f t="shared" si="4"/>
        <v>0</v>
      </c>
      <c r="W24" s="131">
        <f t="shared" si="5"/>
        <v>0</v>
      </c>
      <c r="X24" s="131">
        <f t="shared" si="6"/>
        <v>0</v>
      </c>
      <c r="Y24" s="131">
        <f t="shared" si="7"/>
        <v>0</v>
      </c>
      <c r="Z24" s="131">
        <f t="shared" si="8"/>
        <v>0</v>
      </c>
      <c r="AA24" s="131">
        <f t="shared" si="9"/>
        <v>0</v>
      </c>
    </row>
    <row r="25" spans="1:27" ht="12" customHeight="1">
      <c r="A25" s="123"/>
      <c r="B25" s="124"/>
      <c r="C25" s="165"/>
      <c r="D25" s="105"/>
      <c r="E25" s="165"/>
      <c r="F25" s="105"/>
      <c r="G25" s="128">
        <f t="shared" si="10"/>
        <v>25845</v>
      </c>
      <c r="H25" s="150"/>
      <c r="I25" s="120"/>
      <c r="J25" s="155"/>
      <c r="K25" s="120"/>
      <c r="L25" s="155"/>
      <c r="M25" s="133"/>
      <c r="N25" s="155"/>
      <c r="O25" s="132"/>
      <c r="P25" s="125">
        <f t="shared" si="0"/>
        <v>0</v>
      </c>
      <c r="Q25" s="125">
        <f t="shared" si="1"/>
        <v>0</v>
      </c>
      <c r="R25" s="120"/>
      <c r="S25" s="120"/>
      <c r="T25" s="161">
        <f t="shared" si="2"/>
        <v>0</v>
      </c>
      <c r="U25" s="131">
        <f t="shared" si="3"/>
        <v>0</v>
      </c>
      <c r="V25" s="131">
        <f t="shared" si="4"/>
        <v>0</v>
      </c>
      <c r="W25" s="131">
        <f t="shared" si="5"/>
        <v>0</v>
      </c>
      <c r="X25" s="131">
        <f t="shared" si="6"/>
        <v>0</v>
      </c>
      <c r="Y25" s="131">
        <f t="shared" si="7"/>
        <v>0</v>
      </c>
      <c r="Z25" s="131">
        <f t="shared" si="8"/>
        <v>0</v>
      </c>
      <c r="AA25" s="131">
        <f t="shared" si="9"/>
        <v>0</v>
      </c>
    </row>
    <row r="26" spans="1:27" ht="12" customHeight="1">
      <c r="A26" s="123"/>
      <c r="B26" s="124"/>
      <c r="C26" s="165"/>
      <c r="D26" s="105"/>
      <c r="E26" s="165"/>
      <c r="F26" s="105"/>
      <c r="G26" s="128">
        <f t="shared" si="10"/>
        <v>25845</v>
      </c>
      <c r="H26" s="150"/>
      <c r="I26" s="120"/>
      <c r="J26" s="155"/>
      <c r="K26" s="120"/>
      <c r="L26" s="155"/>
      <c r="M26" s="133"/>
      <c r="N26" s="155"/>
      <c r="O26" s="132"/>
      <c r="P26" s="125">
        <f t="shared" si="0"/>
        <v>0</v>
      </c>
      <c r="Q26" s="125">
        <f t="shared" si="1"/>
        <v>0</v>
      </c>
      <c r="R26" s="120"/>
      <c r="S26" s="120"/>
      <c r="T26" s="161">
        <f t="shared" si="2"/>
        <v>0</v>
      </c>
      <c r="U26" s="131">
        <f t="shared" si="3"/>
        <v>0</v>
      </c>
      <c r="V26" s="131">
        <f t="shared" si="4"/>
        <v>0</v>
      </c>
      <c r="W26" s="131">
        <f t="shared" si="5"/>
        <v>0</v>
      </c>
      <c r="X26" s="131">
        <f t="shared" si="6"/>
        <v>0</v>
      </c>
      <c r="Y26" s="131">
        <f t="shared" si="7"/>
        <v>0</v>
      </c>
      <c r="Z26" s="131">
        <f t="shared" si="8"/>
        <v>0</v>
      </c>
      <c r="AA26" s="131">
        <f t="shared" si="9"/>
        <v>0</v>
      </c>
    </row>
    <row r="27" spans="1:27" ht="12" customHeight="1">
      <c r="A27" s="123"/>
      <c r="B27" s="124"/>
      <c r="C27" s="165"/>
      <c r="D27" s="105"/>
      <c r="E27" s="165"/>
      <c r="F27" s="105"/>
      <c r="G27" s="128">
        <f t="shared" si="10"/>
        <v>25845</v>
      </c>
      <c r="H27" s="150"/>
      <c r="I27" s="120"/>
      <c r="J27" s="155"/>
      <c r="K27" s="120"/>
      <c r="L27" s="155"/>
      <c r="M27" s="133"/>
      <c r="N27" s="155"/>
      <c r="O27" s="132"/>
      <c r="P27" s="125">
        <f t="shared" si="0"/>
        <v>0</v>
      </c>
      <c r="Q27" s="125">
        <f t="shared" si="1"/>
        <v>0</v>
      </c>
      <c r="R27" s="120"/>
      <c r="S27" s="120"/>
      <c r="T27" s="161">
        <f t="shared" si="2"/>
        <v>0</v>
      </c>
      <c r="U27" s="131">
        <f t="shared" si="3"/>
        <v>0</v>
      </c>
      <c r="V27" s="131">
        <f t="shared" si="4"/>
        <v>0</v>
      </c>
      <c r="W27" s="131">
        <f t="shared" si="5"/>
        <v>0</v>
      </c>
      <c r="X27" s="131">
        <f t="shared" si="6"/>
        <v>0</v>
      </c>
      <c r="Y27" s="131">
        <f t="shared" si="7"/>
        <v>0</v>
      </c>
      <c r="Z27" s="131">
        <f t="shared" si="8"/>
        <v>0</v>
      </c>
      <c r="AA27" s="131">
        <f t="shared" si="9"/>
        <v>0</v>
      </c>
    </row>
    <row r="28" spans="1:27" ht="12" customHeight="1">
      <c r="A28" s="123"/>
      <c r="B28" s="124"/>
      <c r="C28" s="165"/>
      <c r="D28" s="105"/>
      <c r="E28" s="165"/>
      <c r="F28" s="105"/>
      <c r="G28" s="128">
        <f t="shared" si="10"/>
        <v>25845</v>
      </c>
      <c r="H28" s="150"/>
      <c r="I28" s="120"/>
      <c r="J28" s="155"/>
      <c r="K28" s="120"/>
      <c r="L28" s="155"/>
      <c r="M28" s="133"/>
      <c r="N28" s="155"/>
      <c r="O28" s="132"/>
      <c r="P28" s="125">
        <f t="shared" si="0"/>
        <v>0</v>
      </c>
      <c r="Q28" s="125">
        <f t="shared" si="1"/>
        <v>0</v>
      </c>
      <c r="R28" s="120"/>
      <c r="S28" s="120"/>
      <c r="T28" s="161">
        <f t="shared" si="2"/>
        <v>0</v>
      </c>
      <c r="U28" s="131">
        <f t="shared" si="3"/>
        <v>0</v>
      </c>
      <c r="V28" s="131">
        <f t="shared" si="4"/>
        <v>0</v>
      </c>
      <c r="W28" s="131">
        <f t="shared" si="5"/>
        <v>0</v>
      </c>
      <c r="X28" s="131">
        <f t="shared" si="6"/>
        <v>0</v>
      </c>
      <c r="Y28" s="131">
        <f t="shared" si="7"/>
        <v>0</v>
      </c>
      <c r="Z28" s="131">
        <f t="shared" si="8"/>
        <v>0</v>
      </c>
      <c r="AA28" s="131">
        <f t="shared" si="9"/>
        <v>0</v>
      </c>
    </row>
    <row r="29" spans="1:27" ht="12" customHeight="1">
      <c r="A29" s="123"/>
      <c r="B29" s="124"/>
      <c r="C29" s="165"/>
      <c r="D29" s="105"/>
      <c r="E29" s="165"/>
      <c r="F29" s="105"/>
      <c r="G29" s="128">
        <f t="shared" si="10"/>
        <v>25845</v>
      </c>
      <c r="H29" s="150"/>
      <c r="I29" s="120"/>
      <c r="J29" s="155"/>
      <c r="K29" s="120"/>
      <c r="L29" s="155"/>
      <c r="M29" s="133"/>
      <c r="N29" s="155"/>
      <c r="O29" s="132"/>
      <c r="P29" s="125">
        <f t="shared" si="0"/>
        <v>0</v>
      </c>
      <c r="Q29" s="125">
        <f t="shared" si="1"/>
        <v>0</v>
      </c>
      <c r="R29" s="120"/>
      <c r="S29" s="120"/>
      <c r="T29" s="161">
        <f t="shared" si="2"/>
        <v>0</v>
      </c>
      <c r="U29" s="131">
        <f t="shared" si="3"/>
        <v>0</v>
      </c>
      <c r="V29" s="131">
        <f t="shared" si="4"/>
        <v>0</v>
      </c>
      <c r="W29" s="131">
        <f t="shared" si="5"/>
        <v>0</v>
      </c>
      <c r="X29" s="131">
        <f t="shared" si="6"/>
        <v>0</v>
      </c>
      <c r="Y29" s="131">
        <f t="shared" si="7"/>
        <v>0</v>
      </c>
      <c r="Z29" s="131">
        <f t="shared" si="8"/>
        <v>0</v>
      </c>
      <c r="AA29" s="131">
        <f t="shared" si="9"/>
        <v>0</v>
      </c>
    </row>
    <row r="30" spans="1:27" ht="12" customHeight="1">
      <c r="A30" s="123"/>
      <c r="B30" s="124"/>
      <c r="C30" s="165"/>
      <c r="D30" s="105"/>
      <c r="E30" s="165"/>
      <c r="F30" s="105"/>
      <c r="G30" s="128">
        <f t="shared" si="10"/>
        <v>25845</v>
      </c>
      <c r="H30" s="150"/>
      <c r="I30" s="120"/>
      <c r="J30" s="155"/>
      <c r="K30" s="120"/>
      <c r="L30" s="155"/>
      <c r="M30" s="133"/>
      <c r="N30" s="155"/>
      <c r="O30" s="132"/>
      <c r="P30" s="125">
        <f t="shared" si="0"/>
        <v>0</v>
      </c>
      <c r="Q30" s="125">
        <f t="shared" si="1"/>
        <v>0</v>
      </c>
      <c r="R30" s="120"/>
      <c r="S30" s="120"/>
      <c r="T30" s="161">
        <f t="shared" si="2"/>
        <v>0</v>
      </c>
      <c r="U30" s="131">
        <f t="shared" si="3"/>
        <v>0</v>
      </c>
      <c r="V30" s="131">
        <f t="shared" si="4"/>
        <v>0</v>
      </c>
      <c r="W30" s="131">
        <f t="shared" si="5"/>
        <v>0</v>
      </c>
      <c r="X30" s="131">
        <f t="shared" si="6"/>
        <v>0</v>
      </c>
      <c r="Y30" s="131">
        <f t="shared" si="7"/>
        <v>0</v>
      </c>
      <c r="Z30" s="131">
        <f t="shared" si="8"/>
        <v>0</v>
      </c>
      <c r="AA30" s="131">
        <f t="shared" si="9"/>
        <v>0</v>
      </c>
    </row>
    <row r="31" spans="1:27" ht="12" customHeight="1">
      <c r="A31" s="123"/>
      <c r="B31" s="124"/>
      <c r="C31" s="165"/>
      <c r="D31" s="105"/>
      <c r="E31" s="165"/>
      <c r="F31" s="105"/>
      <c r="G31" s="128">
        <f t="shared" si="10"/>
        <v>25845</v>
      </c>
      <c r="H31" s="150"/>
      <c r="I31" s="120"/>
      <c r="J31" s="155"/>
      <c r="K31" s="120"/>
      <c r="L31" s="155"/>
      <c r="M31" s="133"/>
      <c r="N31" s="155"/>
      <c r="O31" s="132"/>
      <c r="P31" s="125">
        <f t="shared" si="0"/>
        <v>0</v>
      </c>
      <c r="Q31" s="125">
        <f t="shared" si="1"/>
        <v>0</v>
      </c>
      <c r="R31" s="120"/>
      <c r="S31" s="120"/>
      <c r="T31" s="161">
        <f t="shared" si="2"/>
        <v>0</v>
      </c>
      <c r="U31" s="131">
        <f t="shared" si="3"/>
        <v>0</v>
      </c>
      <c r="V31" s="131">
        <f t="shared" si="4"/>
        <v>0</v>
      </c>
      <c r="W31" s="131">
        <f t="shared" si="5"/>
        <v>0</v>
      </c>
      <c r="X31" s="131">
        <f t="shared" si="6"/>
        <v>0</v>
      </c>
      <c r="Y31" s="131">
        <f t="shared" si="7"/>
        <v>0</v>
      </c>
      <c r="Z31" s="131">
        <f t="shared" si="8"/>
        <v>0</v>
      </c>
      <c r="AA31" s="131">
        <f t="shared" si="9"/>
        <v>0</v>
      </c>
    </row>
    <row r="32" spans="1:27" ht="12" customHeight="1">
      <c r="A32" s="123"/>
      <c r="B32" s="124"/>
      <c r="C32" s="165"/>
      <c r="D32" s="105"/>
      <c r="E32" s="165"/>
      <c r="F32" s="105"/>
      <c r="G32" s="128">
        <f t="shared" si="10"/>
        <v>25845</v>
      </c>
      <c r="H32" s="150"/>
      <c r="I32" s="120"/>
      <c r="J32" s="155"/>
      <c r="K32" s="120"/>
      <c r="L32" s="155"/>
      <c r="M32" s="133"/>
      <c r="N32" s="155"/>
      <c r="O32" s="107"/>
      <c r="P32" s="125">
        <f t="shared" si="0"/>
        <v>0</v>
      </c>
      <c r="Q32" s="125">
        <f t="shared" si="1"/>
        <v>0</v>
      </c>
      <c r="R32" s="120"/>
      <c r="S32" s="120"/>
      <c r="T32" s="161">
        <f t="shared" si="2"/>
        <v>0</v>
      </c>
      <c r="U32" s="131">
        <f t="shared" si="3"/>
        <v>0</v>
      </c>
      <c r="V32" s="131">
        <f t="shared" si="4"/>
        <v>0</v>
      </c>
      <c r="W32" s="131">
        <f t="shared" si="5"/>
        <v>0</v>
      </c>
      <c r="X32" s="131">
        <f t="shared" si="6"/>
        <v>0</v>
      </c>
      <c r="Y32" s="131">
        <f t="shared" si="7"/>
        <v>0</v>
      </c>
      <c r="Z32" s="131">
        <f t="shared" si="8"/>
        <v>0</v>
      </c>
      <c r="AA32" s="131">
        <f t="shared" si="9"/>
        <v>0</v>
      </c>
    </row>
    <row r="33" spans="1:27" ht="12" customHeight="1">
      <c r="A33" s="123"/>
      <c r="B33" s="124"/>
      <c r="C33" s="165"/>
      <c r="D33" s="105"/>
      <c r="E33" s="165"/>
      <c r="F33" s="105"/>
      <c r="G33" s="128">
        <f t="shared" si="10"/>
        <v>25845</v>
      </c>
      <c r="H33" s="150"/>
      <c r="I33" s="120"/>
      <c r="J33" s="155"/>
      <c r="K33" s="120"/>
      <c r="L33" s="155"/>
      <c r="M33" s="133"/>
      <c r="N33" s="155"/>
      <c r="O33" s="132"/>
      <c r="P33" s="125">
        <f t="shared" si="0"/>
        <v>0</v>
      </c>
      <c r="Q33" s="125">
        <f t="shared" si="1"/>
        <v>0</v>
      </c>
      <c r="R33" s="120"/>
      <c r="S33" s="120"/>
      <c r="T33" s="161">
        <f t="shared" si="2"/>
        <v>0</v>
      </c>
      <c r="U33" s="131">
        <f t="shared" si="3"/>
        <v>0</v>
      </c>
      <c r="V33" s="131">
        <f t="shared" si="4"/>
        <v>0</v>
      </c>
      <c r="W33" s="131">
        <f t="shared" si="5"/>
        <v>0</v>
      </c>
      <c r="X33" s="131">
        <f t="shared" si="6"/>
        <v>0</v>
      </c>
      <c r="Y33" s="131">
        <f t="shared" si="7"/>
        <v>0</v>
      </c>
      <c r="Z33" s="131">
        <f t="shared" si="8"/>
        <v>0</v>
      </c>
      <c r="AA33" s="131">
        <f t="shared" si="9"/>
        <v>0</v>
      </c>
    </row>
    <row r="34" spans="1:27" ht="12" customHeight="1">
      <c r="A34" s="123"/>
      <c r="B34" s="124"/>
      <c r="C34" s="165"/>
      <c r="D34" s="105"/>
      <c r="E34" s="165"/>
      <c r="F34" s="105"/>
      <c r="G34" s="128">
        <f t="shared" si="10"/>
        <v>25845</v>
      </c>
      <c r="H34" s="150"/>
      <c r="I34" s="120"/>
      <c r="J34" s="155"/>
      <c r="K34" s="120"/>
      <c r="L34" s="155"/>
      <c r="M34" s="133"/>
      <c r="N34" s="155"/>
      <c r="O34" s="132"/>
      <c r="P34" s="125">
        <f t="shared" si="0"/>
        <v>0</v>
      </c>
      <c r="Q34" s="125">
        <f t="shared" si="1"/>
        <v>0</v>
      </c>
      <c r="R34" s="120"/>
      <c r="S34" s="120"/>
      <c r="T34" s="161">
        <f t="shared" si="2"/>
        <v>0</v>
      </c>
      <c r="U34" s="131">
        <f t="shared" si="3"/>
        <v>0</v>
      </c>
      <c r="V34" s="131">
        <f t="shared" si="4"/>
        <v>0</v>
      </c>
      <c r="W34" s="131">
        <f t="shared" si="5"/>
        <v>0</v>
      </c>
      <c r="X34" s="131">
        <f t="shared" si="6"/>
        <v>0</v>
      </c>
      <c r="Y34" s="131">
        <f t="shared" si="7"/>
        <v>0</v>
      </c>
      <c r="Z34" s="131">
        <f t="shared" si="8"/>
        <v>0</v>
      </c>
      <c r="AA34" s="131">
        <f t="shared" si="9"/>
        <v>0</v>
      </c>
    </row>
    <row r="35" spans="1:27" ht="12" customHeight="1">
      <c r="A35" s="123"/>
      <c r="B35" s="124"/>
      <c r="C35" s="165"/>
      <c r="D35" s="105"/>
      <c r="E35" s="165"/>
      <c r="F35" s="105"/>
      <c r="G35" s="128">
        <f t="shared" si="10"/>
        <v>25845</v>
      </c>
      <c r="H35" s="150"/>
      <c r="I35" s="120"/>
      <c r="J35" s="155"/>
      <c r="K35" s="120"/>
      <c r="L35" s="155"/>
      <c r="M35" s="133"/>
      <c r="N35" s="155"/>
      <c r="O35" s="132"/>
      <c r="P35" s="125">
        <f t="shared" si="0"/>
        <v>0</v>
      </c>
      <c r="Q35" s="125">
        <f t="shared" si="1"/>
        <v>0</v>
      </c>
      <c r="R35" s="120"/>
      <c r="S35" s="120"/>
      <c r="T35" s="161">
        <f t="shared" si="2"/>
        <v>0</v>
      </c>
      <c r="U35" s="131">
        <f t="shared" si="3"/>
        <v>0</v>
      </c>
      <c r="V35" s="131">
        <f t="shared" si="4"/>
        <v>0</v>
      </c>
      <c r="W35" s="131">
        <f t="shared" si="5"/>
        <v>0</v>
      </c>
      <c r="X35" s="131">
        <f t="shared" si="6"/>
        <v>0</v>
      </c>
      <c r="Y35" s="131">
        <f t="shared" si="7"/>
        <v>0</v>
      </c>
      <c r="Z35" s="131">
        <f t="shared" si="8"/>
        <v>0</v>
      </c>
      <c r="AA35" s="131">
        <f t="shared" si="9"/>
        <v>0</v>
      </c>
    </row>
    <row r="36" spans="1:27" ht="12" customHeight="1">
      <c r="A36" s="123"/>
      <c r="B36" s="124"/>
      <c r="C36" s="165"/>
      <c r="D36" s="105"/>
      <c r="E36" s="165"/>
      <c r="F36" s="105"/>
      <c r="G36" s="128">
        <f t="shared" si="10"/>
        <v>25845</v>
      </c>
      <c r="H36" s="150"/>
      <c r="I36" s="120"/>
      <c r="J36" s="155"/>
      <c r="K36" s="120"/>
      <c r="L36" s="155"/>
      <c r="M36" s="133"/>
      <c r="N36" s="155"/>
      <c r="O36" s="132"/>
      <c r="P36" s="125">
        <f t="shared" si="0"/>
        <v>0</v>
      </c>
      <c r="Q36" s="125">
        <f t="shared" si="1"/>
        <v>0</v>
      </c>
      <c r="R36" s="120"/>
      <c r="S36" s="120"/>
      <c r="T36" s="161">
        <f t="shared" si="2"/>
        <v>0</v>
      </c>
      <c r="U36" s="131">
        <f t="shared" si="3"/>
        <v>0</v>
      </c>
      <c r="V36" s="131">
        <f t="shared" si="4"/>
        <v>0</v>
      </c>
      <c r="W36" s="131">
        <f t="shared" si="5"/>
        <v>0</v>
      </c>
      <c r="X36" s="131">
        <f t="shared" si="6"/>
        <v>0</v>
      </c>
      <c r="Y36" s="131">
        <f t="shared" si="7"/>
        <v>0</v>
      </c>
      <c r="Z36" s="131">
        <f t="shared" si="8"/>
        <v>0</v>
      </c>
      <c r="AA36" s="131">
        <f t="shared" si="9"/>
        <v>0</v>
      </c>
    </row>
    <row r="37" spans="1:27" ht="12" customHeight="1">
      <c r="A37" s="123"/>
      <c r="B37" s="124"/>
      <c r="C37" s="165"/>
      <c r="D37" s="105"/>
      <c r="E37" s="165"/>
      <c r="F37" s="105"/>
      <c r="G37" s="128">
        <f t="shared" si="10"/>
        <v>25845</v>
      </c>
      <c r="H37" s="150"/>
      <c r="I37" s="120"/>
      <c r="J37" s="155"/>
      <c r="K37" s="120"/>
      <c r="L37" s="155"/>
      <c r="M37" s="133"/>
      <c r="N37" s="155"/>
      <c r="O37" s="132"/>
      <c r="P37" s="125">
        <f t="shared" si="0"/>
        <v>0</v>
      </c>
      <c r="Q37" s="125">
        <f t="shared" si="1"/>
        <v>0</v>
      </c>
      <c r="R37" s="120"/>
      <c r="S37" s="120"/>
      <c r="T37" s="161">
        <f t="shared" si="2"/>
        <v>0</v>
      </c>
      <c r="U37" s="131">
        <f t="shared" si="3"/>
        <v>0</v>
      </c>
      <c r="V37" s="131">
        <f t="shared" si="4"/>
        <v>0</v>
      </c>
      <c r="W37" s="131">
        <f t="shared" si="5"/>
        <v>0</v>
      </c>
      <c r="X37" s="131">
        <f t="shared" si="6"/>
        <v>0</v>
      </c>
      <c r="Y37" s="131">
        <f t="shared" si="7"/>
        <v>0</v>
      </c>
      <c r="Z37" s="131">
        <f t="shared" si="8"/>
        <v>0</v>
      </c>
      <c r="AA37" s="131">
        <f t="shared" si="9"/>
        <v>0</v>
      </c>
    </row>
    <row r="38" spans="1:27" ht="12" customHeight="1">
      <c r="A38" s="123"/>
      <c r="B38" s="124"/>
      <c r="C38" s="165"/>
      <c r="D38" s="105"/>
      <c r="E38" s="165"/>
      <c r="F38" s="105"/>
      <c r="G38" s="128">
        <f t="shared" si="10"/>
        <v>25845</v>
      </c>
      <c r="H38" s="150"/>
      <c r="I38" s="120"/>
      <c r="J38" s="155"/>
      <c r="K38" s="120"/>
      <c r="L38" s="155"/>
      <c r="M38" s="133"/>
      <c r="N38" s="155"/>
      <c r="O38" s="132"/>
      <c r="P38" s="125">
        <f t="shared" si="0"/>
        <v>0</v>
      </c>
      <c r="Q38" s="125">
        <f t="shared" si="1"/>
        <v>0</v>
      </c>
      <c r="R38" s="120"/>
      <c r="S38" s="120"/>
      <c r="T38" s="161">
        <f t="shared" si="2"/>
        <v>0</v>
      </c>
      <c r="U38" s="131">
        <f t="shared" si="3"/>
        <v>0</v>
      </c>
      <c r="V38" s="131">
        <f t="shared" si="4"/>
        <v>0</v>
      </c>
      <c r="W38" s="131">
        <f t="shared" si="5"/>
        <v>0</v>
      </c>
      <c r="X38" s="131">
        <f t="shared" si="6"/>
        <v>0</v>
      </c>
      <c r="Y38" s="131">
        <f t="shared" si="7"/>
        <v>0</v>
      </c>
      <c r="Z38" s="131">
        <f t="shared" si="8"/>
        <v>0</v>
      </c>
      <c r="AA38" s="131">
        <f t="shared" si="9"/>
        <v>0</v>
      </c>
    </row>
    <row r="39" spans="1:27" ht="12" customHeight="1">
      <c r="A39" s="123"/>
      <c r="B39" s="124"/>
      <c r="C39" s="165"/>
      <c r="D39" s="105"/>
      <c r="E39" s="165"/>
      <c r="F39" s="105"/>
      <c r="G39" s="128">
        <f t="shared" si="10"/>
        <v>25845</v>
      </c>
      <c r="H39" s="150"/>
      <c r="I39" s="120"/>
      <c r="J39" s="155"/>
      <c r="K39" s="120"/>
      <c r="L39" s="155"/>
      <c r="M39" s="133"/>
      <c r="N39" s="155"/>
      <c r="O39" s="132"/>
      <c r="P39" s="125">
        <f t="shared" si="0"/>
        <v>0</v>
      </c>
      <c r="Q39" s="125">
        <f t="shared" si="1"/>
        <v>0</v>
      </c>
      <c r="R39" s="120"/>
      <c r="S39" s="120"/>
      <c r="T39" s="161">
        <f t="shared" si="2"/>
        <v>0</v>
      </c>
      <c r="U39" s="131">
        <f t="shared" si="3"/>
        <v>0</v>
      </c>
      <c r="V39" s="131">
        <f t="shared" si="4"/>
        <v>0</v>
      </c>
      <c r="W39" s="131">
        <f t="shared" si="5"/>
        <v>0</v>
      </c>
      <c r="X39" s="131">
        <f t="shared" si="6"/>
        <v>0</v>
      </c>
      <c r="Y39" s="131">
        <f t="shared" si="7"/>
        <v>0</v>
      </c>
      <c r="Z39" s="131">
        <f t="shared" si="8"/>
        <v>0</v>
      </c>
      <c r="AA39" s="131">
        <f t="shared" si="9"/>
        <v>0</v>
      </c>
    </row>
    <row r="40" spans="1:27" ht="12" customHeight="1">
      <c r="A40" s="123"/>
      <c r="B40" s="124"/>
      <c r="C40" s="165"/>
      <c r="D40" s="105"/>
      <c r="E40" s="165"/>
      <c r="F40" s="105"/>
      <c r="G40" s="128">
        <f t="shared" si="10"/>
        <v>25845</v>
      </c>
      <c r="H40" s="150"/>
      <c r="I40" s="120"/>
      <c r="J40" s="155"/>
      <c r="K40" s="120"/>
      <c r="L40" s="155"/>
      <c r="M40" s="133"/>
      <c r="N40" s="155"/>
      <c r="O40" s="132"/>
      <c r="P40" s="125">
        <f t="shared" si="0"/>
        <v>0</v>
      </c>
      <c r="Q40" s="125">
        <f t="shared" si="1"/>
        <v>0</v>
      </c>
      <c r="R40" s="120"/>
      <c r="S40" s="120"/>
      <c r="T40" s="161">
        <f t="shared" si="2"/>
        <v>0</v>
      </c>
      <c r="U40" s="131">
        <f t="shared" si="3"/>
        <v>0</v>
      </c>
      <c r="V40" s="131">
        <f t="shared" si="4"/>
        <v>0</v>
      </c>
      <c r="W40" s="131">
        <f t="shared" si="5"/>
        <v>0</v>
      </c>
      <c r="X40" s="131">
        <f t="shared" si="6"/>
        <v>0</v>
      </c>
      <c r="Y40" s="131">
        <f t="shared" si="7"/>
        <v>0</v>
      </c>
      <c r="Z40" s="131">
        <f t="shared" si="8"/>
        <v>0</v>
      </c>
      <c r="AA40" s="131">
        <f t="shared" si="9"/>
        <v>0</v>
      </c>
    </row>
    <row r="41" spans="1:27" ht="12" customHeight="1">
      <c r="A41" s="123"/>
      <c r="B41" s="124"/>
      <c r="C41" s="165"/>
      <c r="D41" s="105"/>
      <c r="E41" s="165"/>
      <c r="F41" s="105"/>
      <c r="G41" s="128">
        <f t="shared" si="10"/>
        <v>25845</v>
      </c>
      <c r="H41" s="150"/>
      <c r="I41" s="120"/>
      <c r="J41" s="155"/>
      <c r="K41" s="120"/>
      <c r="L41" s="155"/>
      <c r="M41" s="133"/>
      <c r="N41" s="155"/>
      <c r="O41" s="132"/>
      <c r="P41" s="125">
        <f t="shared" si="0"/>
        <v>0</v>
      </c>
      <c r="Q41" s="125">
        <f t="shared" si="1"/>
        <v>0</v>
      </c>
      <c r="R41" s="120"/>
      <c r="S41" s="120"/>
      <c r="T41" s="161">
        <f t="shared" si="2"/>
        <v>0</v>
      </c>
      <c r="U41" s="131">
        <f t="shared" si="3"/>
        <v>0</v>
      </c>
      <c r="V41" s="131">
        <f t="shared" si="4"/>
        <v>0</v>
      </c>
      <c r="W41" s="131">
        <f t="shared" si="5"/>
        <v>0</v>
      </c>
      <c r="X41" s="131">
        <f t="shared" si="6"/>
        <v>0</v>
      </c>
      <c r="Y41" s="131">
        <f t="shared" si="7"/>
        <v>0</v>
      </c>
      <c r="Z41" s="131">
        <f t="shared" si="8"/>
        <v>0</v>
      </c>
      <c r="AA41" s="131">
        <f t="shared" si="9"/>
        <v>0</v>
      </c>
    </row>
    <row r="42" spans="1:27" ht="12" customHeight="1">
      <c r="A42" s="123"/>
      <c r="B42" s="124"/>
      <c r="C42" s="165"/>
      <c r="D42" s="105"/>
      <c r="E42" s="165"/>
      <c r="F42" s="105"/>
      <c r="G42" s="128">
        <f t="shared" si="10"/>
        <v>25845</v>
      </c>
      <c r="H42" s="150"/>
      <c r="I42" s="120"/>
      <c r="J42" s="155"/>
      <c r="K42" s="120"/>
      <c r="L42" s="155"/>
      <c r="M42" s="133"/>
      <c r="N42" s="155"/>
      <c r="O42" s="132"/>
      <c r="P42" s="125">
        <f t="shared" si="0"/>
        <v>0</v>
      </c>
      <c r="Q42" s="125">
        <f t="shared" si="1"/>
        <v>0</v>
      </c>
      <c r="R42" s="120"/>
      <c r="S42" s="120"/>
      <c r="T42" s="161">
        <f t="shared" si="2"/>
        <v>0</v>
      </c>
      <c r="U42" s="131">
        <f t="shared" si="3"/>
        <v>0</v>
      </c>
      <c r="V42" s="131">
        <f t="shared" si="4"/>
        <v>0</v>
      </c>
      <c r="W42" s="131">
        <f t="shared" si="5"/>
        <v>0</v>
      </c>
      <c r="X42" s="131">
        <f t="shared" si="6"/>
        <v>0</v>
      </c>
      <c r="Y42" s="131">
        <f t="shared" si="7"/>
        <v>0</v>
      </c>
      <c r="Z42" s="131">
        <f t="shared" si="8"/>
        <v>0</v>
      </c>
      <c r="AA42" s="131">
        <f t="shared" si="9"/>
        <v>0</v>
      </c>
    </row>
    <row r="43" spans="1:27" ht="12" customHeight="1">
      <c r="A43" s="123"/>
      <c r="B43" s="124"/>
      <c r="C43" s="165"/>
      <c r="D43" s="105"/>
      <c r="E43" s="165"/>
      <c r="F43" s="105"/>
      <c r="G43" s="128">
        <f t="shared" si="10"/>
        <v>25845</v>
      </c>
      <c r="H43" s="150"/>
      <c r="I43" s="120"/>
      <c r="J43" s="155"/>
      <c r="K43" s="120"/>
      <c r="L43" s="155"/>
      <c r="M43" s="133"/>
      <c r="N43" s="155"/>
      <c r="O43" s="132"/>
      <c r="P43" s="125">
        <f t="shared" si="0"/>
        <v>0</v>
      </c>
      <c r="Q43" s="125">
        <f t="shared" si="1"/>
        <v>0</v>
      </c>
      <c r="R43" s="120"/>
      <c r="S43" s="120"/>
      <c r="T43" s="161">
        <f t="shared" si="2"/>
        <v>0</v>
      </c>
      <c r="U43" s="131">
        <f t="shared" si="3"/>
        <v>0</v>
      </c>
      <c r="V43" s="131">
        <f t="shared" si="4"/>
        <v>0</v>
      </c>
      <c r="W43" s="131">
        <f t="shared" si="5"/>
        <v>0</v>
      </c>
      <c r="X43" s="131">
        <f t="shared" si="6"/>
        <v>0</v>
      </c>
      <c r="Y43" s="131">
        <f t="shared" si="7"/>
        <v>0</v>
      </c>
      <c r="Z43" s="131">
        <f t="shared" si="8"/>
        <v>0</v>
      </c>
      <c r="AA43" s="131">
        <f t="shared" si="9"/>
        <v>0</v>
      </c>
    </row>
    <row r="44" spans="1:27" ht="12" customHeight="1">
      <c r="A44" s="123"/>
      <c r="B44" s="124"/>
      <c r="C44" s="165"/>
      <c r="D44" s="105"/>
      <c r="E44" s="165"/>
      <c r="F44" s="105"/>
      <c r="G44" s="128">
        <f t="shared" si="10"/>
        <v>25845</v>
      </c>
      <c r="H44" s="150"/>
      <c r="I44" s="120"/>
      <c r="J44" s="155"/>
      <c r="K44" s="120"/>
      <c r="L44" s="155"/>
      <c r="M44" s="133"/>
      <c r="N44" s="155"/>
      <c r="O44" s="132"/>
      <c r="P44" s="125">
        <f t="shared" si="0"/>
        <v>0</v>
      </c>
      <c r="Q44" s="125">
        <f t="shared" si="1"/>
        <v>0</v>
      </c>
      <c r="R44" s="120"/>
      <c r="S44" s="120"/>
      <c r="T44" s="161">
        <f t="shared" si="2"/>
        <v>0</v>
      </c>
      <c r="U44" s="131">
        <f t="shared" si="3"/>
        <v>0</v>
      </c>
      <c r="V44" s="131">
        <f t="shared" si="4"/>
        <v>0</v>
      </c>
      <c r="W44" s="131">
        <f t="shared" si="5"/>
        <v>0</v>
      </c>
      <c r="X44" s="131">
        <f t="shared" si="6"/>
        <v>0</v>
      </c>
      <c r="Y44" s="131">
        <f t="shared" si="7"/>
        <v>0</v>
      </c>
      <c r="Z44" s="131">
        <f t="shared" si="8"/>
        <v>0</v>
      </c>
      <c r="AA44" s="131">
        <f t="shared" si="9"/>
        <v>0</v>
      </c>
    </row>
    <row r="45" spans="1:27" ht="12" customHeight="1">
      <c r="A45" s="123"/>
      <c r="B45" s="124"/>
      <c r="C45" s="165"/>
      <c r="D45" s="105"/>
      <c r="E45" s="165"/>
      <c r="F45" s="105"/>
      <c r="G45" s="128">
        <f t="shared" si="10"/>
        <v>25845</v>
      </c>
      <c r="H45" s="150"/>
      <c r="I45" s="120"/>
      <c r="J45" s="155"/>
      <c r="K45" s="120"/>
      <c r="L45" s="155"/>
      <c r="M45" s="133"/>
      <c r="N45" s="155"/>
      <c r="O45" s="132"/>
      <c r="P45" s="125">
        <f t="shared" si="0"/>
        <v>0</v>
      </c>
      <c r="Q45" s="125">
        <f t="shared" si="1"/>
        <v>0</v>
      </c>
      <c r="R45" s="120"/>
      <c r="S45" s="120"/>
      <c r="T45" s="161">
        <f t="shared" si="2"/>
        <v>0</v>
      </c>
      <c r="U45" s="131">
        <f t="shared" si="3"/>
        <v>0</v>
      </c>
      <c r="V45" s="131">
        <f t="shared" si="4"/>
        <v>0</v>
      </c>
      <c r="W45" s="131">
        <f t="shared" si="5"/>
        <v>0</v>
      </c>
      <c r="X45" s="131">
        <f t="shared" si="6"/>
        <v>0</v>
      </c>
      <c r="Y45" s="131">
        <f t="shared" si="7"/>
        <v>0</v>
      </c>
      <c r="Z45" s="131">
        <f t="shared" si="8"/>
        <v>0</v>
      </c>
      <c r="AA45" s="131">
        <f t="shared" si="9"/>
        <v>0</v>
      </c>
    </row>
    <row r="46" spans="1:27" ht="12" customHeight="1">
      <c r="A46" s="123"/>
      <c r="B46" s="124"/>
      <c r="C46" s="165"/>
      <c r="D46" s="105"/>
      <c r="E46" s="165"/>
      <c r="F46" s="105"/>
      <c r="G46" s="128">
        <f t="shared" si="10"/>
        <v>25845</v>
      </c>
      <c r="H46" s="150"/>
      <c r="I46" s="120"/>
      <c r="J46" s="155"/>
      <c r="K46" s="120"/>
      <c r="L46" s="155"/>
      <c r="M46" s="133"/>
      <c r="N46" s="155"/>
      <c r="O46" s="132"/>
      <c r="P46" s="125">
        <f t="shared" si="0"/>
        <v>0</v>
      </c>
      <c r="Q46" s="125">
        <f t="shared" si="1"/>
        <v>0</v>
      </c>
      <c r="R46" s="120"/>
      <c r="S46" s="120"/>
      <c r="T46" s="161">
        <f t="shared" si="2"/>
        <v>0</v>
      </c>
      <c r="U46" s="131">
        <f t="shared" si="3"/>
        <v>0</v>
      </c>
      <c r="V46" s="131">
        <f t="shared" si="4"/>
        <v>0</v>
      </c>
      <c r="W46" s="131">
        <f t="shared" si="5"/>
        <v>0</v>
      </c>
      <c r="X46" s="131">
        <f t="shared" si="6"/>
        <v>0</v>
      </c>
      <c r="Y46" s="131">
        <f t="shared" si="7"/>
        <v>0</v>
      </c>
      <c r="Z46" s="131">
        <f t="shared" si="8"/>
        <v>0</v>
      </c>
      <c r="AA46" s="131">
        <f t="shared" si="9"/>
        <v>0</v>
      </c>
    </row>
    <row r="47" spans="1:27" ht="12" customHeight="1">
      <c r="A47" s="123"/>
      <c r="B47" s="124"/>
      <c r="C47" s="165"/>
      <c r="D47" s="105"/>
      <c r="E47" s="165"/>
      <c r="F47" s="105"/>
      <c r="G47" s="128">
        <f t="shared" si="10"/>
        <v>25845</v>
      </c>
      <c r="H47" s="150"/>
      <c r="I47" s="120"/>
      <c r="J47" s="155"/>
      <c r="K47" s="120"/>
      <c r="L47" s="155"/>
      <c r="M47" s="133"/>
      <c r="N47" s="155"/>
      <c r="O47" s="132"/>
      <c r="P47" s="125">
        <f t="shared" si="0"/>
        <v>0</v>
      </c>
      <c r="Q47" s="125">
        <f t="shared" si="1"/>
        <v>0</v>
      </c>
      <c r="R47" s="120"/>
      <c r="S47" s="120"/>
      <c r="T47" s="161">
        <f t="shared" si="2"/>
        <v>0</v>
      </c>
      <c r="U47" s="131">
        <f t="shared" si="3"/>
        <v>0</v>
      </c>
      <c r="V47" s="131">
        <f t="shared" si="4"/>
        <v>0</v>
      </c>
      <c r="W47" s="131">
        <f t="shared" si="5"/>
        <v>0</v>
      </c>
      <c r="X47" s="131">
        <f t="shared" si="6"/>
        <v>0</v>
      </c>
      <c r="Y47" s="131">
        <f t="shared" si="7"/>
        <v>0</v>
      </c>
      <c r="Z47" s="131">
        <f t="shared" si="8"/>
        <v>0</v>
      </c>
      <c r="AA47" s="131">
        <f t="shared" si="9"/>
        <v>0</v>
      </c>
    </row>
    <row r="48" spans="1:27" ht="12" customHeight="1">
      <c r="A48" s="123"/>
      <c r="B48" s="124"/>
      <c r="C48" s="165"/>
      <c r="D48" s="105"/>
      <c r="E48" s="165"/>
      <c r="F48" s="105"/>
      <c r="G48" s="128">
        <f t="shared" si="10"/>
        <v>25845</v>
      </c>
      <c r="H48" s="150"/>
      <c r="I48" s="120"/>
      <c r="J48" s="155"/>
      <c r="K48" s="120"/>
      <c r="L48" s="155"/>
      <c r="M48" s="133"/>
      <c r="N48" s="155"/>
      <c r="O48" s="132"/>
      <c r="P48" s="125">
        <f t="shared" si="0"/>
        <v>0</v>
      </c>
      <c r="Q48" s="125">
        <f t="shared" si="1"/>
        <v>0</v>
      </c>
      <c r="R48" s="120"/>
      <c r="S48" s="120"/>
      <c r="T48" s="161">
        <f t="shared" si="2"/>
        <v>0</v>
      </c>
      <c r="U48" s="131">
        <f t="shared" si="3"/>
        <v>0</v>
      </c>
      <c r="V48" s="131">
        <f t="shared" si="4"/>
        <v>0</v>
      </c>
      <c r="W48" s="131">
        <f t="shared" si="5"/>
        <v>0</v>
      </c>
      <c r="X48" s="131">
        <f t="shared" si="6"/>
        <v>0</v>
      </c>
      <c r="Y48" s="131">
        <f t="shared" si="7"/>
        <v>0</v>
      </c>
      <c r="Z48" s="131">
        <f t="shared" si="8"/>
        <v>0</v>
      </c>
      <c r="AA48" s="131">
        <f t="shared" si="9"/>
        <v>0</v>
      </c>
    </row>
    <row r="49" spans="1:27" ht="12" customHeight="1">
      <c r="A49" s="123"/>
      <c r="B49" s="124"/>
      <c r="C49" s="165"/>
      <c r="D49" s="105"/>
      <c r="E49" s="165"/>
      <c r="F49" s="105"/>
      <c r="G49" s="128">
        <f t="shared" si="10"/>
        <v>25845</v>
      </c>
      <c r="H49" s="150"/>
      <c r="I49" s="120"/>
      <c r="J49" s="155"/>
      <c r="K49" s="120"/>
      <c r="L49" s="155"/>
      <c r="M49" s="133"/>
      <c r="N49" s="155"/>
      <c r="O49" s="132"/>
      <c r="P49" s="125">
        <f t="shared" si="0"/>
        <v>0</v>
      </c>
      <c r="Q49" s="125">
        <f t="shared" si="1"/>
        <v>0</v>
      </c>
      <c r="R49" s="120"/>
      <c r="S49" s="120"/>
      <c r="T49" s="161">
        <f t="shared" si="2"/>
        <v>0</v>
      </c>
      <c r="U49" s="131">
        <f t="shared" si="3"/>
        <v>0</v>
      </c>
      <c r="V49" s="131">
        <f t="shared" si="4"/>
        <v>0</v>
      </c>
      <c r="W49" s="131">
        <f t="shared" si="5"/>
        <v>0</v>
      </c>
      <c r="X49" s="131">
        <f t="shared" si="6"/>
        <v>0</v>
      </c>
      <c r="Y49" s="131">
        <f t="shared" si="7"/>
        <v>0</v>
      </c>
      <c r="Z49" s="131">
        <f t="shared" si="8"/>
        <v>0</v>
      </c>
      <c r="AA49" s="131">
        <f t="shared" si="9"/>
        <v>0</v>
      </c>
    </row>
    <row r="50" spans="1:27" ht="12" customHeight="1">
      <c r="A50" s="123"/>
      <c r="B50" s="124"/>
      <c r="C50" s="165"/>
      <c r="D50" s="105"/>
      <c r="E50" s="165"/>
      <c r="F50" s="105"/>
      <c r="G50" s="128">
        <f t="shared" si="10"/>
        <v>25845</v>
      </c>
      <c r="H50" s="150"/>
      <c r="I50" s="120"/>
      <c r="J50" s="155"/>
      <c r="K50" s="120"/>
      <c r="L50" s="155"/>
      <c r="M50" s="133"/>
      <c r="N50" s="155"/>
      <c r="O50" s="132"/>
      <c r="P50" s="125">
        <f t="shared" si="0"/>
        <v>0</v>
      </c>
      <c r="Q50" s="125">
        <f t="shared" si="1"/>
        <v>0</v>
      </c>
      <c r="R50" s="120"/>
      <c r="S50" s="120"/>
      <c r="T50" s="161">
        <f t="shared" si="2"/>
        <v>0</v>
      </c>
      <c r="U50" s="131">
        <f t="shared" si="3"/>
        <v>0</v>
      </c>
      <c r="V50" s="131">
        <f t="shared" si="4"/>
        <v>0</v>
      </c>
      <c r="W50" s="131">
        <f t="shared" si="5"/>
        <v>0</v>
      </c>
      <c r="X50" s="131">
        <f t="shared" si="6"/>
        <v>0</v>
      </c>
      <c r="Y50" s="131">
        <f t="shared" si="7"/>
        <v>0</v>
      </c>
      <c r="Z50" s="131">
        <f t="shared" si="8"/>
        <v>0</v>
      </c>
      <c r="AA50" s="131">
        <f t="shared" si="9"/>
        <v>0</v>
      </c>
    </row>
    <row r="51" spans="1:27" ht="12" customHeight="1">
      <c r="A51" s="123"/>
      <c r="B51" s="124"/>
      <c r="C51" s="165"/>
      <c r="D51" s="105"/>
      <c r="E51" s="165"/>
      <c r="F51" s="105"/>
      <c r="G51" s="128">
        <f t="shared" si="10"/>
        <v>25845</v>
      </c>
      <c r="H51" s="150"/>
      <c r="I51" s="120"/>
      <c r="J51" s="155"/>
      <c r="K51" s="120"/>
      <c r="L51" s="155"/>
      <c r="M51" s="133"/>
      <c r="N51" s="155"/>
      <c r="O51" s="132"/>
      <c r="P51" s="125">
        <f t="shared" si="0"/>
        <v>0</v>
      </c>
      <c r="Q51" s="125">
        <f t="shared" si="1"/>
        <v>0</v>
      </c>
      <c r="R51" s="120"/>
      <c r="S51" s="120"/>
      <c r="T51" s="161">
        <f t="shared" si="2"/>
        <v>0</v>
      </c>
      <c r="U51" s="131">
        <f t="shared" si="3"/>
        <v>0</v>
      </c>
      <c r="V51" s="131">
        <f t="shared" si="4"/>
        <v>0</v>
      </c>
      <c r="W51" s="131">
        <f t="shared" si="5"/>
        <v>0</v>
      </c>
      <c r="X51" s="131">
        <f t="shared" si="6"/>
        <v>0</v>
      </c>
      <c r="Y51" s="131">
        <f t="shared" si="7"/>
        <v>0</v>
      </c>
      <c r="Z51" s="131">
        <f t="shared" si="8"/>
        <v>0</v>
      </c>
      <c r="AA51" s="131">
        <f t="shared" si="9"/>
        <v>0</v>
      </c>
    </row>
    <row r="52" spans="1:27" ht="12" customHeight="1">
      <c r="A52" s="123"/>
      <c r="B52" s="124"/>
      <c r="C52" s="165"/>
      <c r="D52" s="105"/>
      <c r="E52" s="165"/>
      <c r="F52" s="105"/>
      <c r="G52" s="128">
        <f t="shared" si="10"/>
        <v>25845</v>
      </c>
      <c r="H52" s="150"/>
      <c r="I52" s="120"/>
      <c r="J52" s="155"/>
      <c r="K52" s="120"/>
      <c r="L52" s="155"/>
      <c r="M52" s="133"/>
      <c r="N52" s="155"/>
      <c r="O52" s="132"/>
      <c r="P52" s="125">
        <f t="shared" si="0"/>
        <v>0</v>
      </c>
      <c r="Q52" s="125">
        <f t="shared" si="1"/>
        <v>0</v>
      </c>
      <c r="R52" s="120"/>
      <c r="S52" s="120"/>
      <c r="T52" s="161">
        <f t="shared" si="2"/>
        <v>0</v>
      </c>
      <c r="U52" s="131">
        <f t="shared" si="3"/>
        <v>0</v>
      </c>
      <c r="V52" s="131">
        <f t="shared" si="4"/>
        <v>0</v>
      </c>
      <c r="W52" s="131">
        <f t="shared" si="5"/>
        <v>0</v>
      </c>
      <c r="X52" s="131">
        <f t="shared" si="6"/>
        <v>0</v>
      </c>
      <c r="Y52" s="131">
        <f t="shared" si="7"/>
        <v>0</v>
      </c>
      <c r="Z52" s="131">
        <f t="shared" si="8"/>
        <v>0</v>
      </c>
      <c r="AA52" s="131">
        <f t="shared" si="9"/>
        <v>0</v>
      </c>
    </row>
    <row r="53" spans="1:27" ht="12" customHeight="1">
      <c r="A53" s="123"/>
      <c r="B53" s="124"/>
      <c r="C53" s="165"/>
      <c r="D53" s="105"/>
      <c r="E53" s="165"/>
      <c r="F53" s="105"/>
      <c r="G53" s="128">
        <f t="shared" si="10"/>
        <v>25845</v>
      </c>
      <c r="H53" s="150"/>
      <c r="I53" s="120"/>
      <c r="J53" s="155"/>
      <c r="K53" s="120"/>
      <c r="L53" s="155"/>
      <c r="M53" s="133"/>
      <c r="N53" s="155"/>
      <c r="O53" s="132"/>
      <c r="P53" s="125">
        <f t="shared" si="0"/>
        <v>0</v>
      </c>
      <c r="Q53" s="125">
        <f t="shared" si="1"/>
        <v>0</v>
      </c>
      <c r="R53" s="120"/>
      <c r="S53" s="120"/>
      <c r="T53" s="161">
        <f t="shared" si="2"/>
        <v>0</v>
      </c>
      <c r="U53" s="131">
        <f t="shared" si="3"/>
        <v>0</v>
      </c>
      <c r="V53" s="131">
        <f t="shared" si="4"/>
        <v>0</v>
      </c>
      <c r="W53" s="131">
        <f t="shared" si="5"/>
        <v>0</v>
      </c>
      <c r="X53" s="131">
        <f t="shared" si="6"/>
        <v>0</v>
      </c>
      <c r="Y53" s="131">
        <f t="shared" si="7"/>
        <v>0</v>
      </c>
      <c r="Z53" s="131">
        <f t="shared" si="8"/>
        <v>0</v>
      </c>
      <c r="AA53" s="131">
        <f t="shared" si="9"/>
        <v>0</v>
      </c>
    </row>
    <row r="54" spans="1:27" ht="12" customHeight="1">
      <c r="A54" s="123"/>
      <c r="B54" s="124"/>
      <c r="C54" s="165"/>
      <c r="D54" s="105"/>
      <c r="E54" s="165"/>
      <c r="F54" s="105"/>
      <c r="G54" s="128">
        <f t="shared" si="10"/>
        <v>25845</v>
      </c>
      <c r="H54" s="150"/>
      <c r="I54" s="120"/>
      <c r="J54" s="155"/>
      <c r="K54" s="120"/>
      <c r="L54" s="155"/>
      <c r="M54" s="133"/>
      <c r="N54" s="155"/>
      <c r="O54" s="132"/>
      <c r="P54" s="125">
        <f t="shared" si="0"/>
        <v>0</v>
      </c>
      <c r="Q54" s="125">
        <f t="shared" si="1"/>
        <v>0</v>
      </c>
      <c r="R54" s="120"/>
      <c r="S54" s="120"/>
      <c r="T54" s="161">
        <f t="shared" si="2"/>
        <v>0</v>
      </c>
      <c r="U54" s="131">
        <f t="shared" si="3"/>
        <v>0</v>
      </c>
      <c r="V54" s="131">
        <f t="shared" si="4"/>
        <v>0</v>
      </c>
      <c r="W54" s="131">
        <f t="shared" si="5"/>
        <v>0</v>
      </c>
      <c r="X54" s="131">
        <f t="shared" si="6"/>
        <v>0</v>
      </c>
      <c r="Y54" s="131">
        <f t="shared" si="7"/>
        <v>0</v>
      </c>
      <c r="Z54" s="131">
        <f t="shared" si="8"/>
        <v>0</v>
      </c>
      <c r="AA54" s="131">
        <f t="shared" si="9"/>
        <v>0</v>
      </c>
    </row>
    <row r="55" spans="1:27" ht="12" customHeight="1">
      <c r="A55" s="123"/>
      <c r="B55" s="124"/>
      <c r="C55" s="165"/>
      <c r="D55" s="105"/>
      <c r="E55" s="165"/>
      <c r="F55" s="105"/>
      <c r="G55" s="128">
        <f t="shared" si="10"/>
        <v>25845</v>
      </c>
      <c r="H55" s="150"/>
      <c r="I55" s="120"/>
      <c r="J55" s="155"/>
      <c r="K55" s="120"/>
      <c r="L55" s="155"/>
      <c r="M55" s="133"/>
      <c r="N55" s="155"/>
      <c r="O55" s="132"/>
      <c r="P55" s="125">
        <f t="shared" si="0"/>
        <v>0</v>
      </c>
      <c r="Q55" s="125">
        <f t="shared" si="1"/>
        <v>0</v>
      </c>
      <c r="R55" s="120"/>
      <c r="S55" s="120"/>
      <c r="T55" s="161">
        <f t="shared" si="2"/>
        <v>0</v>
      </c>
      <c r="U55" s="131">
        <f t="shared" si="3"/>
        <v>0</v>
      </c>
      <c r="V55" s="131">
        <f t="shared" si="4"/>
        <v>0</v>
      </c>
      <c r="W55" s="131">
        <f t="shared" si="5"/>
        <v>0</v>
      </c>
      <c r="X55" s="131">
        <f t="shared" si="6"/>
        <v>0</v>
      </c>
      <c r="Y55" s="131">
        <f t="shared" si="7"/>
        <v>0</v>
      </c>
      <c r="Z55" s="131">
        <f t="shared" si="8"/>
        <v>0</v>
      </c>
      <c r="AA55" s="131">
        <f t="shared" si="9"/>
        <v>0</v>
      </c>
    </row>
    <row r="56" spans="1:27" ht="12" customHeight="1">
      <c r="A56" s="123"/>
      <c r="B56" s="124"/>
      <c r="C56" s="105"/>
      <c r="D56" s="105"/>
      <c r="E56" s="105"/>
      <c r="F56" s="105"/>
      <c r="G56" s="128">
        <f t="shared" si="10"/>
        <v>25845</v>
      </c>
      <c r="H56" s="150"/>
      <c r="I56" s="120"/>
      <c r="J56" s="155"/>
      <c r="K56" s="120"/>
      <c r="L56" s="155"/>
      <c r="M56" s="133"/>
      <c r="N56" s="155"/>
      <c r="O56" s="132"/>
      <c r="P56" s="125">
        <f t="shared" si="0"/>
        <v>0</v>
      </c>
      <c r="Q56" s="125">
        <f t="shared" si="1"/>
        <v>0</v>
      </c>
      <c r="R56" s="120"/>
      <c r="S56" s="120"/>
      <c r="T56" s="161">
        <f t="shared" si="2"/>
        <v>0</v>
      </c>
      <c r="U56" s="131">
        <f t="shared" si="3"/>
        <v>0</v>
      </c>
      <c r="V56" s="131">
        <f t="shared" si="4"/>
        <v>0</v>
      </c>
      <c r="W56" s="131">
        <f t="shared" si="5"/>
        <v>0</v>
      </c>
      <c r="X56" s="131">
        <f t="shared" si="6"/>
        <v>0</v>
      </c>
      <c r="Y56" s="131">
        <f t="shared" si="7"/>
        <v>0</v>
      </c>
      <c r="Z56" s="131">
        <f t="shared" si="8"/>
        <v>0</v>
      </c>
      <c r="AA56" s="131">
        <f t="shared" si="9"/>
        <v>0</v>
      </c>
    </row>
    <row r="57" spans="1:27" ht="12" customHeight="1">
      <c r="A57" s="123"/>
      <c r="B57" s="124"/>
      <c r="C57" s="105"/>
      <c r="D57" s="105"/>
      <c r="E57" s="105"/>
      <c r="F57" s="105"/>
      <c r="G57" s="128">
        <f>G56+H56</f>
        <v>25845</v>
      </c>
      <c r="H57" s="150"/>
      <c r="I57" s="120"/>
      <c r="J57" s="155"/>
      <c r="K57" s="120"/>
      <c r="L57" s="155"/>
      <c r="M57" s="133"/>
      <c r="N57" s="155"/>
      <c r="O57" s="132"/>
      <c r="P57" s="125">
        <f t="shared" si="0"/>
        <v>0</v>
      </c>
      <c r="Q57" s="125">
        <f t="shared" si="1"/>
        <v>0</v>
      </c>
      <c r="R57" s="120"/>
      <c r="S57" s="120"/>
      <c r="T57" s="161">
        <f t="shared" si="2"/>
        <v>0</v>
      </c>
      <c r="U57" s="131">
        <f t="shared" si="3"/>
        <v>0</v>
      </c>
      <c r="V57" s="131">
        <f t="shared" si="4"/>
        <v>0</v>
      </c>
      <c r="W57" s="131">
        <f t="shared" si="5"/>
        <v>0</v>
      </c>
      <c r="X57" s="131">
        <f t="shared" si="6"/>
        <v>0</v>
      </c>
      <c r="Y57" s="131">
        <f t="shared" si="7"/>
        <v>0</v>
      </c>
      <c r="Z57" s="131">
        <f t="shared" si="8"/>
        <v>0</v>
      </c>
      <c r="AA57" s="131">
        <f t="shared" si="9"/>
        <v>0</v>
      </c>
    </row>
    <row r="58" spans="1:27" ht="12" customHeight="1" thickBot="1">
      <c r="A58" s="123"/>
      <c r="B58" s="124"/>
      <c r="C58" s="105"/>
      <c r="D58" s="105"/>
      <c r="E58" s="105"/>
      <c r="F58" s="105"/>
      <c r="G58" s="128">
        <f>G57+H57</f>
        <v>25845</v>
      </c>
      <c r="H58" s="150"/>
      <c r="I58" s="120"/>
      <c r="J58" s="155"/>
      <c r="K58" s="120"/>
      <c r="L58" s="155"/>
      <c r="M58" s="133"/>
      <c r="N58" s="155"/>
      <c r="O58" s="132"/>
      <c r="P58" s="125">
        <f>U58+V58+W58+X58+Z58+AA58+Y58</f>
        <v>0</v>
      </c>
      <c r="Q58" s="125">
        <f>P58</f>
        <v>0</v>
      </c>
      <c r="R58" s="120"/>
      <c r="S58" s="120"/>
      <c r="T58" s="161">
        <f t="shared" si="2"/>
        <v>0</v>
      </c>
      <c r="U58" s="131">
        <f t="shared" si="3"/>
        <v>0</v>
      </c>
      <c r="V58" s="131">
        <f t="shared" si="4"/>
        <v>0</v>
      </c>
      <c r="W58" s="131">
        <f t="shared" si="5"/>
        <v>0</v>
      </c>
      <c r="X58" s="131">
        <f t="shared" si="6"/>
        <v>0</v>
      </c>
      <c r="Y58" s="131">
        <f t="shared" si="7"/>
        <v>0</v>
      </c>
      <c r="Z58" s="131">
        <f t="shared" si="8"/>
        <v>0</v>
      </c>
      <c r="AA58" s="131">
        <f t="shared" si="9"/>
        <v>0</v>
      </c>
    </row>
    <row r="59" spans="1:27" ht="12" customHeight="1" thickBot="1">
      <c r="A59" s="346" t="s">
        <v>55</v>
      </c>
      <c r="B59" s="346"/>
      <c r="C59" s="140"/>
      <c r="D59" s="140"/>
      <c r="E59" s="140"/>
      <c r="F59" s="140"/>
      <c r="G59" s="141"/>
      <c r="H59" s="151">
        <f>SUM(H19:H58)</f>
        <v>0</v>
      </c>
      <c r="I59" s="151">
        <f aca="true" t="shared" si="11" ref="I59:N59">SUM(I19:I58)</f>
        <v>0</v>
      </c>
      <c r="J59" s="151">
        <f t="shared" si="11"/>
        <v>0</v>
      </c>
      <c r="K59" s="151">
        <f t="shared" si="11"/>
        <v>0</v>
      </c>
      <c r="L59" s="151">
        <f t="shared" si="11"/>
        <v>0</v>
      </c>
      <c r="M59" s="151">
        <f t="shared" si="11"/>
        <v>3</v>
      </c>
      <c r="N59" s="151">
        <f t="shared" si="11"/>
        <v>0</v>
      </c>
      <c r="O59" s="141"/>
      <c r="P59" s="141"/>
      <c r="Q59" s="141"/>
      <c r="R59" s="141"/>
      <c r="S59" s="141"/>
      <c r="T59" s="162"/>
      <c r="U59" s="144"/>
      <c r="V59" s="144"/>
      <c r="W59" s="142"/>
      <c r="X59" s="142"/>
      <c r="Y59" s="143"/>
      <c r="Z59" s="144"/>
      <c r="AA59" s="145"/>
    </row>
    <row r="60" spans="1:27" ht="12" customHeight="1" thickBot="1">
      <c r="A60" s="347" t="s">
        <v>56</v>
      </c>
      <c r="B60" s="348"/>
      <c r="C60" s="130"/>
      <c r="D60" s="130"/>
      <c r="E60" s="130"/>
      <c r="F60" s="130"/>
      <c r="G60" s="130"/>
      <c r="H60" s="152">
        <f aca="true" t="shared" si="12" ref="H60:N60">U60</f>
        <v>0</v>
      </c>
      <c r="I60" s="129">
        <f t="shared" si="12"/>
        <v>0</v>
      </c>
      <c r="J60" s="156">
        <f t="shared" si="12"/>
        <v>0</v>
      </c>
      <c r="K60" s="129">
        <f t="shared" si="12"/>
        <v>0</v>
      </c>
      <c r="L60" s="156">
        <f t="shared" si="12"/>
        <v>0</v>
      </c>
      <c r="M60" s="147">
        <f t="shared" si="12"/>
        <v>0.44999999999999996</v>
      </c>
      <c r="N60" s="156">
        <f t="shared" si="12"/>
        <v>0</v>
      </c>
      <c r="O60" s="126">
        <f>O8</f>
        <v>0</v>
      </c>
      <c r="P60" s="127">
        <f>H60+I60+J60+K60+L60+M60+N60</f>
        <v>0.44999999999999996</v>
      </c>
      <c r="Q60" s="127">
        <f>SUM(Q19:Q58)</f>
        <v>0.44999999999999996</v>
      </c>
      <c r="R60" s="141"/>
      <c r="S60" s="141"/>
      <c r="T60" s="163">
        <f>SUM(T19:T59)</f>
        <v>0</v>
      </c>
      <c r="U60" s="129">
        <f aca="true" t="shared" si="13" ref="U60:AA60">SUM(U19:U58)</f>
        <v>0</v>
      </c>
      <c r="V60" s="129">
        <f t="shared" si="13"/>
        <v>0</v>
      </c>
      <c r="W60" s="129">
        <f t="shared" si="13"/>
        <v>0</v>
      </c>
      <c r="X60" s="129">
        <f t="shared" si="13"/>
        <v>0</v>
      </c>
      <c r="Y60" s="129">
        <f t="shared" si="13"/>
        <v>0</v>
      </c>
      <c r="Z60" s="129">
        <f t="shared" si="13"/>
        <v>0.44999999999999996</v>
      </c>
      <c r="AA60" s="129">
        <f t="shared" si="13"/>
        <v>0</v>
      </c>
    </row>
    <row r="61" spans="1:27" ht="15">
      <c r="A61" s="116"/>
      <c r="B61" s="117"/>
      <c r="C61" s="118"/>
      <c r="D61" s="118"/>
      <c r="E61" s="118"/>
      <c r="F61" s="118"/>
      <c r="G61" s="106"/>
      <c r="H61" s="106"/>
      <c r="I61" s="106"/>
      <c r="J61" s="106"/>
      <c r="K61" s="106"/>
      <c r="L61" s="106"/>
      <c r="M61" s="106"/>
      <c r="N61" s="106"/>
      <c r="O61" s="107"/>
      <c r="P61" s="119"/>
      <c r="Q61" s="119"/>
      <c r="R61" s="106"/>
      <c r="S61" s="106"/>
      <c r="T61" s="164"/>
      <c r="U61" s="106"/>
      <c r="V61" s="106"/>
      <c r="W61" s="106"/>
      <c r="X61" s="106"/>
      <c r="Y61" s="106"/>
      <c r="Z61" s="106"/>
      <c r="AA61" s="106"/>
    </row>
    <row r="62" spans="1:27" ht="15">
      <c r="A62" s="106"/>
      <c r="B62" s="88" t="s">
        <v>57</v>
      </c>
      <c r="C62" s="88"/>
      <c r="D62" s="88"/>
      <c r="E62" s="88"/>
      <c r="F62" s="88"/>
      <c r="G62" s="88"/>
      <c r="H62" s="88"/>
      <c r="I62" s="88"/>
      <c r="J62" s="88"/>
      <c r="K62" s="349">
        <f>T60</f>
        <v>0</v>
      </c>
      <c r="L62" s="349">
        <v>0</v>
      </c>
      <c r="M62" s="349">
        <v>86.25</v>
      </c>
      <c r="N62" s="349">
        <v>0</v>
      </c>
      <c r="O62" s="349">
        <v>0</v>
      </c>
      <c r="P62" s="349">
        <v>11.249999999999996</v>
      </c>
      <c r="Q62" s="119"/>
      <c r="R62" s="106"/>
      <c r="S62" s="106"/>
      <c r="T62" s="164"/>
      <c r="U62" s="106"/>
      <c r="V62" s="106"/>
      <c r="W62" s="106"/>
      <c r="X62" s="106"/>
      <c r="Y62" s="106"/>
      <c r="Z62" s="106"/>
      <c r="AA62" s="106"/>
    </row>
    <row r="63" spans="1:27" ht="15">
      <c r="A63" s="99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106"/>
      <c r="O63" s="107"/>
      <c r="P63" s="119"/>
      <c r="Q63" s="119"/>
      <c r="R63" s="106"/>
      <c r="S63" s="106"/>
      <c r="T63" s="164"/>
      <c r="U63" s="106"/>
      <c r="V63" s="106"/>
      <c r="W63" s="106"/>
      <c r="X63" s="106"/>
      <c r="Y63" s="106"/>
      <c r="Z63" s="106"/>
      <c r="AA63" s="106"/>
    </row>
    <row r="64" spans="1:27" ht="15">
      <c r="A64" s="99"/>
      <c r="B64" s="89" t="s">
        <v>137</v>
      </c>
      <c r="C64" s="89"/>
      <c r="D64" s="89"/>
      <c r="E64" s="88"/>
      <c r="F64" s="88"/>
      <c r="G64" s="88"/>
      <c r="H64" s="88"/>
      <c r="I64" s="88"/>
      <c r="J64" s="88"/>
      <c r="K64" s="106"/>
      <c r="L64" s="106"/>
      <c r="M64" s="89" t="s">
        <v>58</v>
      </c>
      <c r="N64" s="89"/>
      <c r="O64" s="89"/>
      <c r="P64" s="89"/>
      <c r="Q64" s="89"/>
      <c r="R64" s="111"/>
      <c r="S64" s="106"/>
      <c r="T64" s="164"/>
      <c r="U64" s="106"/>
      <c r="V64" s="106"/>
      <c r="W64" s="106"/>
      <c r="X64" s="106"/>
      <c r="Y64" s="106"/>
      <c r="Z64" s="106"/>
      <c r="AA64" s="106"/>
    </row>
    <row r="65" spans="1:20" ht="15">
      <c r="A65" s="99"/>
      <c r="B65" s="115" t="s">
        <v>59</v>
      </c>
      <c r="C65" s="114" t="str">
        <f>J3</f>
        <v>2009 г.</v>
      </c>
      <c r="D65" s="113"/>
      <c r="E65" s="91"/>
      <c r="F65" s="91"/>
      <c r="G65" s="90"/>
      <c r="H65" s="106"/>
      <c r="I65" s="90"/>
      <c r="J65" s="90"/>
      <c r="K65" s="106"/>
      <c r="L65" s="106"/>
      <c r="M65" s="254" t="s">
        <v>59</v>
      </c>
      <c r="N65" s="112"/>
      <c r="O65" s="112"/>
      <c r="P65" s="112"/>
      <c r="Q65" s="112"/>
      <c r="R65" s="114" t="str">
        <f>J3</f>
        <v>2009 г.</v>
      </c>
      <c r="S65" s="106"/>
      <c r="T65" s="164"/>
    </row>
    <row r="66" spans="1:20" ht="15">
      <c r="A66" s="116"/>
      <c r="B66" s="117"/>
      <c r="C66" s="118"/>
      <c r="D66" s="118"/>
      <c r="E66" s="118"/>
      <c r="F66" s="118"/>
      <c r="G66" s="106"/>
      <c r="H66" s="106"/>
      <c r="I66" s="106"/>
      <c r="J66" s="106"/>
      <c r="K66" s="106"/>
      <c r="L66" s="106"/>
      <c r="M66" s="106"/>
      <c r="N66" s="106"/>
      <c r="O66" s="107"/>
      <c r="P66" s="119"/>
      <c r="Q66" s="119"/>
      <c r="R66" s="106"/>
      <c r="S66" s="106"/>
      <c r="T66" s="164"/>
    </row>
    <row r="67" spans="1:20" ht="15">
      <c r="A67" s="116"/>
      <c r="B67" s="117"/>
      <c r="C67" s="118"/>
      <c r="D67" s="118"/>
      <c r="E67" s="118"/>
      <c r="F67" s="118"/>
      <c r="G67" s="106"/>
      <c r="H67" s="106"/>
      <c r="I67" s="106"/>
      <c r="J67" s="106"/>
      <c r="K67" s="106"/>
      <c r="L67" s="106"/>
      <c r="M67" s="106"/>
      <c r="N67" s="106"/>
      <c r="O67" s="107"/>
      <c r="P67" s="119"/>
      <c r="Q67" s="119"/>
      <c r="R67" s="106"/>
      <c r="S67" s="106"/>
      <c r="T67" s="164"/>
    </row>
    <row r="68" spans="1:20" ht="15">
      <c r="A68" s="116"/>
      <c r="B68" s="117"/>
      <c r="C68" s="118"/>
      <c r="D68" s="118"/>
      <c r="E68" s="118"/>
      <c r="F68" s="118"/>
      <c r="G68" s="106"/>
      <c r="H68" s="106"/>
      <c r="I68" s="106"/>
      <c r="J68" s="106"/>
      <c r="K68" s="106"/>
      <c r="L68" s="106"/>
      <c r="M68" s="106"/>
      <c r="N68" s="106"/>
      <c r="O68" s="107"/>
      <c r="P68" s="119"/>
      <c r="Q68" s="119"/>
      <c r="R68" s="106"/>
      <c r="S68" s="106"/>
      <c r="T68" s="164"/>
    </row>
    <row r="69" spans="1:20" ht="15">
      <c r="A69" s="116"/>
      <c r="B69" s="117"/>
      <c r="C69" s="118"/>
      <c r="D69" s="118"/>
      <c r="E69" s="118"/>
      <c r="F69" s="118"/>
      <c r="G69" s="106"/>
      <c r="H69" s="153"/>
      <c r="I69" s="106"/>
      <c r="J69" s="157"/>
      <c r="K69" s="106"/>
      <c r="L69" s="157"/>
      <c r="M69" s="148"/>
      <c r="N69" s="157"/>
      <c r="O69" s="107"/>
      <c r="P69" s="119"/>
      <c r="Q69" s="119"/>
      <c r="R69" s="106"/>
      <c r="S69" s="106"/>
      <c r="T69" s="164"/>
    </row>
    <row r="70" spans="1:20" ht="15">
      <c r="A70" s="116"/>
      <c r="B70" s="117"/>
      <c r="C70" s="118"/>
      <c r="D70" s="118"/>
      <c r="E70" s="118"/>
      <c r="F70" s="118"/>
      <c r="G70" s="106"/>
      <c r="H70" s="153"/>
      <c r="I70" s="106"/>
      <c r="J70" s="157"/>
      <c r="K70" s="106"/>
      <c r="L70" s="157"/>
      <c r="M70" s="148"/>
      <c r="N70" s="157"/>
      <c r="O70" s="107"/>
      <c r="P70" s="119"/>
      <c r="Q70" s="119"/>
      <c r="R70" s="106"/>
      <c r="S70" s="106"/>
      <c r="T70" s="164"/>
    </row>
    <row r="71" spans="1:20" ht="15">
      <c r="A71" s="116"/>
      <c r="B71" s="117"/>
      <c r="C71" s="118"/>
      <c r="D71" s="118"/>
      <c r="E71" s="118"/>
      <c r="F71" s="118"/>
      <c r="G71" s="106"/>
      <c r="H71" s="153"/>
      <c r="I71" s="106"/>
      <c r="J71" s="157"/>
      <c r="K71" s="106"/>
      <c r="L71" s="157"/>
      <c r="M71" s="148"/>
      <c r="N71" s="157"/>
      <c r="O71" s="107"/>
      <c r="P71" s="119"/>
      <c r="Q71" s="119"/>
      <c r="R71" s="106"/>
      <c r="S71" s="106"/>
      <c r="T71" s="164"/>
    </row>
    <row r="72" spans="1:20" ht="15">
      <c r="A72" s="116"/>
      <c r="B72" s="117"/>
      <c r="C72" s="118"/>
      <c r="D72" s="118"/>
      <c r="E72" s="118"/>
      <c r="F72" s="118"/>
      <c r="G72" s="106"/>
      <c r="H72" s="153"/>
      <c r="I72" s="106"/>
      <c r="J72" s="157"/>
      <c r="K72" s="106"/>
      <c r="L72" s="157"/>
      <c r="M72" s="148"/>
      <c r="N72" s="157"/>
      <c r="O72" s="107"/>
      <c r="P72" s="119"/>
      <c r="Q72" s="119"/>
      <c r="R72" s="106"/>
      <c r="S72" s="106"/>
      <c r="T72" s="164"/>
    </row>
    <row r="73" spans="1:20" ht="15">
      <c r="A73" s="116"/>
      <c r="B73" s="117"/>
      <c r="C73" s="118"/>
      <c r="D73" s="118"/>
      <c r="E73" s="118"/>
      <c r="F73" s="118"/>
      <c r="G73" s="106"/>
      <c r="H73" s="153"/>
      <c r="I73" s="106"/>
      <c r="J73" s="157"/>
      <c r="K73" s="106"/>
      <c r="L73" s="157"/>
      <c r="M73" s="148"/>
      <c r="N73" s="157"/>
      <c r="O73" s="107"/>
      <c r="P73" s="119"/>
      <c r="Q73" s="119"/>
      <c r="R73" s="106"/>
      <c r="S73" s="106"/>
      <c r="T73" s="164"/>
    </row>
    <row r="74" spans="1:20" ht="15">
      <c r="A74" s="116"/>
      <c r="B74" s="117"/>
      <c r="C74" s="118"/>
      <c r="D74" s="118"/>
      <c r="E74" s="118"/>
      <c r="F74" s="118"/>
      <c r="G74" s="106"/>
      <c r="H74" s="153"/>
      <c r="I74" s="106"/>
      <c r="J74" s="157"/>
      <c r="K74" s="106"/>
      <c r="L74" s="157"/>
      <c r="M74" s="148"/>
      <c r="N74" s="157"/>
      <c r="O74" s="107"/>
      <c r="P74" s="119"/>
      <c r="Q74" s="119"/>
      <c r="R74" s="106"/>
      <c r="S74" s="106"/>
      <c r="T74" s="164"/>
    </row>
    <row r="75" spans="1:20" ht="15">
      <c r="A75" s="116"/>
      <c r="B75" s="117"/>
      <c r="C75" s="118"/>
      <c r="D75" s="118"/>
      <c r="E75" s="118"/>
      <c r="F75" s="118"/>
      <c r="G75" s="106"/>
      <c r="H75" s="153"/>
      <c r="I75" s="106"/>
      <c r="J75" s="157"/>
      <c r="K75" s="106"/>
      <c r="L75" s="157"/>
      <c r="M75" s="148"/>
      <c r="N75" s="157"/>
      <c r="O75" s="107"/>
      <c r="P75" s="119"/>
      <c r="Q75" s="119"/>
      <c r="R75" s="106"/>
      <c r="S75" s="106"/>
      <c r="T75" s="164"/>
    </row>
    <row r="76" spans="1:20" ht="15">
      <c r="A76" s="116"/>
      <c r="B76" s="117"/>
      <c r="C76" s="118"/>
      <c r="D76" s="118"/>
      <c r="E76" s="118"/>
      <c r="F76" s="118"/>
      <c r="G76" s="106"/>
      <c r="H76" s="153"/>
      <c r="I76" s="106"/>
      <c r="J76" s="157"/>
      <c r="K76" s="106"/>
      <c r="L76" s="157"/>
      <c r="M76" s="148"/>
      <c r="N76" s="157"/>
      <c r="O76" s="107"/>
      <c r="P76" s="119"/>
      <c r="Q76" s="119"/>
      <c r="R76" s="106"/>
      <c r="S76" s="106"/>
      <c r="T76" s="164"/>
    </row>
    <row r="77" spans="1:20" ht="15">
      <c r="A77" s="116"/>
      <c r="B77" s="117"/>
      <c r="C77" s="118"/>
      <c r="D77" s="118"/>
      <c r="E77" s="118"/>
      <c r="F77" s="118"/>
      <c r="G77" s="106"/>
      <c r="H77" s="153"/>
      <c r="I77" s="106"/>
      <c r="J77" s="157"/>
      <c r="K77" s="106"/>
      <c r="L77" s="157"/>
      <c r="M77" s="148"/>
      <c r="N77" s="157"/>
      <c r="O77" s="107"/>
      <c r="P77" s="119"/>
      <c r="Q77" s="119"/>
      <c r="R77" s="106"/>
      <c r="S77" s="106"/>
      <c r="T77" s="164"/>
    </row>
    <row r="78" spans="1:20" ht="15">
      <c r="A78" s="116"/>
      <c r="B78" s="117"/>
      <c r="C78" s="118"/>
      <c r="D78" s="118"/>
      <c r="E78" s="118"/>
      <c r="F78" s="118"/>
      <c r="G78" s="106"/>
      <c r="H78" s="153"/>
      <c r="I78" s="106"/>
      <c r="J78" s="157"/>
      <c r="K78" s="106"/>
      <c r="L78" s="157"/>
      <c r="M78" s="148"/>
      <c r="N78" s="157"/>
      <c r="O78" s="107"/>
      <c r="P78" s="119"/>
      <c r="Q78" s="119"/>
      <c r="R78" s="106"/>
      <c r="S78" s="106"/>
      <c r="T78" s="164"/>
    </row>
    <row r="79" spans="1:20" ht="15">
      <c r="A79" s="116"/>
      <c r="B79" s="117"/>
      <c r="C79" s="118"/>
      <c r="D79" s="118"/>
      <c r="E79" s="118"/>
      <c r="F79" s="118"/>
      <c r="G79" s="106"/>
      <c r="H79" s="153"/>
      <c r="I79" s="106"/>
      <c r="J79" s="157"/>
      <c r="K79" s="106"/>
      <c r="L79" s="157"/>
      <c r="M79" s="148"/>
      <c r="N79" s="157"/>
      <c r="O79" s="107"/>
      <c r="P79" s="119"/>
      <c r="Q79" s="119"/>
      <c r="R79" s="106"/>
      <c r="S79" s="106"/>
      <c r="T79" s="164"/>
    </row>
    <row r="80" spans="1:20" ht="15">
      <c r="A80" s="116"/>
      <c r="B80" s="117"/>
      <c r="C80" s="118"/>
      <c r="D80" s="118"/>
      <c r="E80" s="118"/>
      <c r="F80" s="118"/>
      <c r="G80" s="106"/>
      <c r="H80" s="153"/>
      <c r="I80" s="106"/>
      <c r="J80" s="157"/>
      <c r="K80" s="106"/>
      <c r="L80" s="157"/>
      <c r="M80" s="148"/>
      <c r="N80" s="157"/>
      <c r="O80" s="107"/>
      <c r="P80" s="119"/>
      <c r="Q80" s="119"/>
      <c r="R80" s="106"/>
      <c r="S80" s="106"/>
      <c r="T80" s="164"/>
    </row>
    <row r="81" spans="1:20" ht="15">
      <c r="A81" s="116"/>
      <c r="B81" s="117"/>
      <c r="C81" s="118"/>
      <c r="D81" s="118"/>
      <c r="E81" s="118"/>
      <c r="F81" s="118"/>
      <c r="G81" s="106"/>
      <c r="H81" s="153"/>
      <c r="I81" s="106"/>
      <c r="J81" s="157"/>
      <c r="K81" s="106"/>
      <c r="L81" s="157"/>
      <c r="M81" s="148"/>
      <c r="N81" s="157"/>
      <c r="O81" s="107"/>
      <c r="P81" s="119"/>
      <c r="Q81" s="119"/>
      <c r="R81" s="106"/>
      <c r="S81" s="106"/>
      <c r="T81" s="164"/>
    </row>
    <row r="82" spans="1:20" ht="15">
      <c r="A82" s="116"/>
      <c r="B82" s="117"/>
      <c r="C82" s="118"/>
      <c r="D82" s="118"/>
      <c r="E82" s="118"/>
      <c r="F82" s="118"/>
      <c r="G82" s="106"/>
      <c r="H82" s="153"/>
      <c r="I82" s="106"/>
      <c r="J82" s="157"/>
      <c r="K82" s="106"/>
      <c r="L82" s="157"/>
      <c r="M82" s="148"/>
      <c r="N82" s="157"/>
      <c r="O82" s="107"/>
      <c r="P82" s="119"/>
      <c r="Q82" s="119"/>
      <c r="R82" s="106"/>
      <c r="S82" s="106"/>
      <c r="T82" s="164"/>
    </row>
    <row r="83" spans="1:20" ht="15">
      <c r="A83" s="116"/>
      <c r="B83" s="117"/>
      <c r="C83" s="118"/>
      <c r="D83" s="118"/>
      <c r="E83" s="118"/>
      <c r="F83" s="118"/>
      <c r="G83" s="106"/>
      <c r="H83" s="153"/>
      <c r="I83" s="106"/>
      <c r="J83" s="157"/>
      <c r="K83" s="106"/>
      <c r="L83" s="157"/>
      <c r="M83" s="148"/>
      <c r="N83" s="157"/>
      <c r="O83" s="107"/>
      <c r="P83" s="119"/>
      <c r="Q83" s="119"/>
      <c r="R83" s="106"/>
      <c r="S83" s="106"/>
      <c r="T83" s="164"/>
    </row>
    <row r="84" spans="1:20" ht="15">
      <c r="A84" s="116"/>
      <c r="B84" s="117"/>
      <c r="C84" s="118"/>
      <c r="D84" s="118"/>
      <c r="E84" s="118"/>
      <c r="F84" s="118"/>
      <c r="G84" s="106"/>
      <c r="H84" s="153"/>
      <c r="I84" s="106"/>
      <c r="J84" s="157"/>
      <c r="K84" s="106"/>
      <c r="L84" s="157"/>
      <c r="M84" s="148"/>
      <c r="N84" s="157"/>
      <c r="O84" s="107"/>
      <c r="P84" s="119"/>
      <c r="Q84" s="119"/>
      <c r="R84" s="106"/>
      <c r="S84" s="106"/>
      <c r="T84" s="164"/>
    </row>
    <row r="85" spans="1:20" ht="15">
      <c r="A85" s="116"/>
      <c r="B85" s="117"/>
      <c r="C85" s="118"/>
      <c r="D85" s="118"/>
      <c r="E85" s="118"/>
      <c r="F85" s="118"/>
      <c r="G85" s="106"/>
      <c r="H85" s="153"/>
      <c r="I85" s="106"/>
      <c r="J85" s="157"/>
      <c r="K85" s="106"/>
      <c r="L85" s="157"/>
      <c r="M85" s="148"/>
      <c r="N85" s="157"/>
      <c r="O85" s="107"/>
      <c r="P85" s="119"/>
      <c r="Q85" s="119"/>
      <c r="R85" s="106"/>
      <c r="S85" s="106"/>
      <c r="T85" s="164"/>
    </row>
    <row r="86" spans="1:20" ht="15">
      <c r="A86" s="116"/>
      <c r="B86" s="117"/>
      <c r="C86" s="118"/>
      <c r="D86" s="118"/>
      <c r="E86" s="118"/>
      <c r="F86" s="118"/>
      <c r="G86" s="106"/>
      <c r="H86" s="153"/>
      <c r="I86" s="106"/>
      <c r="J86" s="157"/>
      <c r="K86" s="106"/>
      <c r="L86" s="157"/>
      <c r="M86" s="148"/>
      <c r="N86" s="157"/>
      <c r="O86" s="107"/>
      <c r="P86" s="119"/>
      <c r="Q86" s="119"/>
      <c r="R86" s="106"/>
      <c r="S86" s="106"/>
      <c r="T86" s="164"/>
    </row>
    <row r="87" spans="1:20" ht="15">
      <c r="A87" s="116"/>
      <c r="B87" s="117"/>
      <c r="C87" s="118"/>
      <c r="D87" s="118"/>
      <c r="E87" s="118"/>
      <c r="F87" s="118"/>
      <c r="G87" s="106"/>
      <c r="H87" s="153"/>
      <c r="I87" s="106"/>
      <c r="J87" s="157"/>
      <c r="K87" s="106"/>
      <c r="L87" s="157"/>
      <c r="M87" s="148"/>
      <c r="N87" s="157"/>
      <c r="O87" s="107"/>
      <c r="P87" s="119"/>
      <c r="Q87" s="119"/>
      <c r="R87" s="106"/>
      <c r="S87" s="106"/>
      <c r="T87" s="164"/>
    </row>
    <row r="88" spans="1:20" ht="15">
      <c r="A88" s="116"/>
      <c r="B88" s="117"/>
      <c r="C88" s="118"/>
      <c r="D88" s="118"/>
      <c r="E88" s="118"/>
      <c r="F88" s="118"/>
      <c r="G88" s="106"/>
      <c r="H88" s="153"/>
      <c r="I88" s="106"/>
      <c r="J88" s="157"/>
      <c r="K88" s="106"/>
      <c r="L88" s="157"/>
      <c r="M88" s="148"/>
      <c r="N88" s="157"/>
      <c r="O88" s="107"/>
      <c r="P88" s="119"/>
      <c r="Q88" s="119"/>
      <c r="R88" s="106"/>
      <c r="S88" s="106"/>
      <c r="T88" s="164"/>
    </row>
    <row r="89" spans="1:20" ht="15">
      <c r="A89" s="116"/>
      <c r="B89" s="117"/>
      <c r="C89" s="118"/>
      <c r="D89" s="118"/>
      <c r="E89" s="118"/>
      <c r="F89" s="118"/>
      <c r="G89" s="106"/>
      <c r="H89" s="153"/>
      <c r="I89" s="106"/>
      <c r="J89" s="157"/>
      <c r="K89" s="106"/>
      <c r="L89" s="157"/>
      <c r="M89" s="148"/>
      <c r="N89" s="157"/>
      <c r="O89" s="107"/>
      <c r="P89" s="119"/>
      <c r="Q89" s="119"/>
      <c r="R89" s="106"/>
      <c r="S89" s="106"/>
      <c r="T89" s="164"/>
    </row>
    <row r="90" spans="1:20" ht="15">
      <c r="A90" s="116"/>
      <c r="B90" s="117"/>
      <c r="C90" s="118"/>
      <c r="D90" s="118"/>
      <c r="E90" s="118"/>
      <c r="F90" s="118"/>
      <c r="G90" s="106"/>
      <c r="H90" s="153"/>
      <c r="I90" s="106"/>
      <c r="J90" s="157"/>
      <c r="K90" s="106"/>
      <c r="L90" s="157"/>
      <c r="M90" s="148"/>
      <c r="N90" s="157"/>
      <c r="O90" s="107"/>
      <c r="P90" s="119"/>
      <c r="Q90" s="119"/>
      <c r="R90" s="106"/>
      <c r="S90" s="106"/>
      <c r="T90" s="164"/>
    </row>
    <row r="91" spans="1:20" ht="15">
      <c r="A91" s="116"/>
      <c r="B91" s="117"/>
      <c r="C91" s="118"/>
      <c r="D91" s="118"/>
      <c r="E91" s="118"/>
      <c r="F91" s="118"/>
      <c r="G91" s="106"/>
      <c r="H91" s="153"/>
      <c r="I91" s="106"/>
      <c r="J91" s="157"/>
      <c r="K91" s="106"/>
      <c r="L91" s="157"/>
      <c r="M91" s="148"/>
      <c r="N91" s="157"/>
      <c r="O91" s="107"/>
      <c r="P91" s="119"/>
      <c r="Q91" s="119"/>
      <c r="R91" s="106"/>
      <c r="S91" s="106"/>
      <c r="T91" s="164"/>
    </row>
    <row r="92" spans="1:20" ht="15">
      <c r="A92" s="116"/>
      <c r="B92" s="117"/>
      <c r="C92" s="118"/>
      <c r="D92" s="118"/>
      <c r="E92" s="118"/>
      <c r="F92" s="118"/>
      <c r="G92" s="106"/>
      <c r="H92" s="153"/>
      <c r="I92" s="106"/>
      <c r="J92" s="157"/>
      <c r="K92" s="106"/>
      <c r="L92" s="157"/>
      <c r="M92" s="148"/>
      <c r="N92" s="157"/>
      <c r="O92" s="107"/>
      <c r="P92" s="119"/>
      <c r="Q92" s="119"/>
      <c r="R92" s="106"/>
      <c r="S92" s="106"/>
      <c r="T92" s="164"/>
    </row>
    <row r="93" spans="1:20" ht="15">
      <c r="A93" s="116"/>
      <c r="B93" s="117"/>
      <c r="C93" s="118"/>
      <c r="D93" s="118"/>
      <c r="E93" s="118"/>
      <c r="F93" s="118"/>
      <c r="G93" s="106"/>
      <c r="H93" s="153"/>
      <c r="I93" s="106"/>
      <c r="J93" s="157"/>
      <c r="K93" s="106"/>
      <c r="L93" s="157"/>
      <c r="M93" s="148"/>
      <c r="N93" s="157"/>
      <c r="O93" s="107"/>
      <c r="P93" s="119"/>
      <c r="Q93" s="119"/>
      <c r="R93" s="106"/>
      <c r="S93" s="106"/>
      <c r="T93" s="164"/>
    </row>
    <row r="94" spans="1:20" ht="15">
      <c r="A94" s="116"/>
      <c r="B94" s="117"/>
      <c r="C94" s="118"/>
      <c r="D94" s="118"/>
      <c r="E94" s="118"/>
      <c r="F94" s="118"/>
      <c r="G94" s="106"/>
      <c r="H94" s="153"/>
      <c r="I94" s="106"/>
      <c r="J94" s="157"/>
      <c r="K94" s="106"/>
      <c r="L94" s="157"/>
      <c r="M94" s="148"/>
      <c r="N94" s="157"/>
      <c r="O94" s="107"/>
      <c r="P94" s="119"/>
      <c r="Q94" s="119"/>
      <c r="R94" s="106"/>
      <c r="S94" s="106"/>
      <c r="T94" s="164"/>
    </row>
    <row r="95" spans="1:20" ht="15">
      <c r="A95" s="116"/>
      <c r="B95" s="117"/>
      <c r="C95" s="118"/>
      <c r="D95" s="118"/>
      <c r="E95" s="118"/>
      <c r="F95" s="118"/>
      <c r="G95" s="106"/>
      <c r="H95" s="153"/>
      <c r="I95" s="106"/>
      <c r="J95" s="157"/>
      <c r="K95" s="106"/>
      <c r="L95" s="157"/>
      <c r="M95" s="148"/>
      <c r="N95" s="157"/>
      <c r="O95" s="107"/>
      <c r="P95" s="119"/>
      <c r="Q95" s="119"/>
      <c r="R95" s="106"/>
      <c r="S95" s="106"/>
      <c r="T95" s="164"/>
    </row>
    <row r="96" spans="1:20" ht="15">
      <c r="A96" s="116"/>
      <c r="B96" s="117"/>
      <c r="C96" s="118"/>
      <c r="D96" s="118"/>
      <c r="E96" s="118"/>
      <c r="F96" s="118"/>
      <c r="G96" s="106"/>
      <c r="H96" s="153"/>
      <c r="I96" s="106"/>
      <c r="J96" s="157"/>
      <c r="K96" s="106"/>
      <c r="L96" s="157"/>
      <c r="M96" s="148"/>
      <c r="N96" s="157"/>
      <c r="O96" s="107"/>
      <c r="P96" s="119"/>
      <c r="Q96" s="119"/>
      <c r="R96" s="106"/>
      <c r="S96" s="106"/>
      <c r="T96" s="164"/>
    </row>
    <row r="97" spans="1:20" ht="15">
      <c r="A97" s="116"/>
      <c r="B97" s="117"/>
      <c r="C97" s="118"/>
      <c r="D97" s="118"/>
      <c r="E97" s="118"/>
      <c r="F97" s="118"/>
      <c r="G97" s="106"/>
      <c r="H97" s="153"/>
      <c r="I97" s="106"/>
      <c r="J97" s="157"/>
      <c r="K97" s="106"/>
      <c r="L97" s="157"/>
      <c r="M97" s="148"/>
      <c r="N97" s="157"/>
      <c r="O97" s="107"/>
      <c r="P97" s="119"/>
      <c r="Q97" s="119"/>
      <c r="R97" s="106"/>
      <c r="S97" s="106"/>
      <c r="T97" s="164"/>
    </row>
    <row r="98" spans="1:20" ht="15">
      <c r="A98" s="116"/>
      <c r="B98" s="117"/>
      <c r="C98" s="118"/>
      <c r="D98" s="118"/>
      <c r="E98" s="118"/>
      <c r="F98" s="118"/>
      <c r="G98" s="106"/>
      <c r="H98" s="153"/>
      <c r="I98" s="106"/>
      <c r="J98" s="157"/>
      <c r="K98" s="106"/>
      <c r="L98" s="157"/>
      <c r="M98" s="148"/>
      <c r="N98" s="157"/>
      <c r="O98" s="107"/>
      <c r="P98" s="119"/>
      <c r="Q98" s="119"/>
      <c r="R98" s="106"/>
      <c r="S98" s="106"/>
      <c r="T98" s="164"/>
    </row>
    <row r="99" spans="1:20" ht="15">
      <c r="A99" s="116"/>
      <c r="B99" s="117"/>
      <c r="C99" s="118"/>
      <c r="D99" s="118"/>
      <c r="E99" s="118"/>
      <c r="F99" s="118"/>
      <c r="G99" s="106"/>
      <c r="H99" s="153"/>
      <c r="I99" s="106"/>
      <c r="J99" s="157"/>
      <c r="K99" s="106"/>
      <c r="L99" s="157"/>
      <c r="M99" s="148"/>
      <c r="N99" s="157"/>
      <c r="O99" s="107"/>
      <c r="P99" s="119"/>
      <c r="Q99" s="119"/>
      <c r="R99" s="106"/>
      <c r="S99" s="106"/>
      <c r="T99" s="164"/>
    </row>
    <row r="100" spans="1:20" ht="15">
      <c r="A100" s="116"/>
      <c r="B100" s="117"/>
      <c r="C100" s="118"/>
      <c r="D100" s="118"/>
      <c r="E100" s="118"/>
      <c r="F100" s="118"/>
      <c r="G100" s="106"/>
      <c r="H100" s="153"/>
      <c r="I100" s="106"/>
      <c r="J100" s="157"/>
      <c r="K100" s="106"/>
      <c r="L100" s="157"/>
      <c r="M100" s="148"/>
      <c r="N100" s="157"/>
      <c r="O100" s="107"/>
      <c r="P100" s="119"/>
      <c r="Q100" s="119"/>
      <c r="R100" s="106"/>
      <c r="S100" s="106"/>
      <c r="T100" s="164"/>
    </row>
    <row r="101" spans="1:20" ht="15">
      <c r="A101" s="116"/>
      <c r="B101" s="117"/>
      <c r="C101" s="118"/>
      <c r="D101" s="118"/>
      <c r="E101" s="118"/>
      <c r="F101" s="118"/>
      <c r="G101" s="106"/>
      <c r="H101" s="153"/>
      <c r="I101" s="106"/>
      <c r="J101" s="157"/>
      <c r="K101" s="106"/>
      <c r="L101" s="157"/>
      <c r="M101" s="148"/>
      <c r="N101" s="157"/>
      <c r="O101" s="107"/>
      <c r="P101" s="119"/>
      <c r="Q101" s="119"/>
      <c r="R101" s="106"/>
      <c r="S101" s="106"/>
      <c r="T101" s="164"/>
    </row>
    <row r="102" spans="1:20" ht="15">
      <c r="A102" s="116"/>
      <c r="B102" s="117"/>
      <c r="C102" s="118"/>
      <c r="D102" s="118"/>
      <c r="E102" s="118"/>
      <c r="F102" s="118"/>
      <c r="G102" s="106"/>
      <c r="H102" s="153"/>
      <c r="I102" s="106"/>
      <c r="J102" s="157"/>
      <c r="K102" s="106"/>
      <c r="L102" s="157"/>
      <c r="M102" s="148"/>
      <c r="N102" s="157"/>
      <c r="O102" s="107"/>
      <c r="P102" s="119"/>
      <c r="Q102" s="119"/>
      <c r="R102" s="106"/>
      <c r="S102" s="106"/>
      <c r="T102" s="164"/>
    </row>
    <row r="103" spans="1:20" ht="15">
      <c r="A103" s="116"/>
      <c r="B103" s="117"/>
      <c r="C103" s="118"/>
      <c r="D103" s="118"/>
      <c r="E103" s="118"/>
      <c r="F103" s="118"/>
      <c r="G103" s="106"/>
      <c r="H103" s="153"/>
      <c r="I103" s="106"/>
      <c r="J103" s="157"/>
      <c r="K103" s="106"/>
      <c r="L103" s="157"/>
      <c r="M103" s="148"/>
      <c r="N103" s="157"/>
      <c r="O103" s="107"/>
      <c r="P103" s="119"/>
      <c r="Q103" s="119"/>
      <c r="R103" s="106"/>
      <c r="S103" s="106"/>
      <c r="T103" s="164"/>
    </row>
    <row r="104" spans="1:20" ht="15">
      <c r="A104" s="116"/>
      <c r="B104" s="117"/>
      <c r="C104" s="118"/>
      <c r="D104" s="118"/>
      <c r="E104" s="118"/>
      <c r="F104" s="118"/>
      <c r="G104" s="106"/>
      <c r="H104" s="153"/>
      <c r="I104" s="106"/>
      <c r="J104" s="157"/>
      <c r="K104" s="106"/>
      <c r="L104" s="157"/>
      <c r="M104" s="148"/>
      <c r="N104" s="157"/>
      <c r="O104" s="107"/>
      <c r="P104" s="119"/>
      <c r="Q104" s="119"/>
      <c r="R104" s="106"/>
      <c r="S104" s="106"/>
      <c r="T104" s="164"/>
    </row>
    <row r="105" spans="1:20" ht="15">
      <c r="A105" s="116"/>
      <c r="B105" s="117"/>
      <c r="C105" s="118"/>
      <c r="D105" s="118"/>
      <c r="E105" s="118"/>
      <c r="F105" s="118"/>
      <c r="G105" s="106"/>
      <c r="H105" s="153"/>
      <c r="I105" s="106"/>
      <c r="J105" s="157"/>
      <c r="K105" s="106"/>
      <c r="L105" s="157"/>
      <c r="M105" s="148"/>
      <c r="N105" s="157"/>
      <c r="O105" s="107"/>
      <c r="P105" s="119"/>
      <c r="Q105" s="119"/>
      <c r="R105" s="106"/>
      <c r="S105" s="106"/>
      <c r="T105" s="164"/>
    </row>
    <row r="106" spans="1:20" ht="15">
      <c r="A106" s="116"/>
      <c r="B106" s="117"/>
      <c r="C106" s="118"/>
      <c r="D106" s="118"/>
      <c r="E106" s="118"/>
      <c r="F106" s="118"/>
      <c r="G106" s="106"/>
      <c r="H106" s="153"/>
      <c r="I106" s="106"/>
      <c r="J106" s="157"/>
      <c r="K106" s="106"/>
      <c r="L106" s="157"/>
      <c r="M106" s="148"/>
      <c r="N106" s="157"/>
      <c r="O106" s="107"/>
      <c r="P106" s="119"/>
      <c r="Q106" s="119"/>
      <c r="R106" s="106"/>
      <c r="S106" s="106"/>
      <c r="T106" s="164"/>
    </row>
    <row r="107" spans="1:20" ht="15">
      <c r="A107" s="116"/>
      <c r="B107" s="117"/>
      <c r="C107" s="118"/>
      <c r="D107" s="118"/>
      <c r="E107" s="118"/>
      <c r="F107" s="118"/>
      <c r="G107" s="106"/>
      <c r="H107" s="153"/>
      <c r="I107" s="106"/>
      <c r="J107" s="157"/>
      <c r="K107" s="106"/>
      <c r="L107" s="157"/>
      <c r="M107" s="148"/>
      <c r="N107" s="157"/>
      <c r="O107" s="107"/>
      <c r="P107" s="119"/>
      <c r="Q107" s="119"/>
      <c r="R107" s="106"/>
      <c r="S107" s="106"/>
      <c r="T107" s="164"/>
    </row>
    <row r="108" spans="1:20" ht="15">
      <c r="A108" s="116"/>
      <c r="B108" s="117"/>
      <c r="C108" s="118"/>
      <c r="D108" s="118"/>
      <c r="E108" s="118"/>
      <c r="F108" s="118"/>
      <c r="G108" s="106"/>
      <c r="H108" s="153"/>
      <c r="I108" s="106"/>
      <c r="J108" s="157"/>
      <c r="K108" s="106"/>
      <c r="L108" s="157"/>
      <c r="M108" s="148"/>
      <c r="N108" s="157"/>
      <c r="O108" s="107"/>
      <c r="P108" s="119"/>
      <c r="Q108" s="119"/>
      <c r="R108" s="106"/>
      <c r="S108" s="106"/>
      <c r="T108" s="164"/>
    </row>
    <row r="109" spans="1:20" ht="15">
      <c r="A109" s="116"/>
      <c r="B109" s="117"/>
      <c r="C109" s="118"/>
      <c r="D109" s="118"/>
      <c r="E109" s="118"/>
      <c r="F109" s="118"/>
      <c r="G109" s="106"/>
      <c r="H109" s="153"/>
      <c r="I109" s="106"/>
      <c r="J109" s="157"/>
      <c r="K109" s="106"/>
      <c r="L109" s="157"/>
      <c r="M109" s="148"/>
      <c r="N109" s="157"/>
      <c r="O109" s="107"/>
      <c r="P109" s="119"/>
      <c r="Q109" s="119"/>
      <c r="R109" s="106"/>
      <c r="S109" s="106"/>
      <c r="T109" s="164"/>
    </row>
    <row r="110" spans="1:20" ht="15">
      <c r="A110" s="116"/>
      <c r="B110" s="117"/>
      <c r="C110" s="118"/>
      <c r="D110" s="118"/>
      <c r="E110" s="118"/>
      <c r="F110" s="118"/>
      <c r="G110" s="106"/>
      <c r="H110" s="153"/>
      <c r="I110" s="106"/>
      <c r="J110" s="157"/>
      <c r="K110" s="106"/>
      <c r="L110" s="157"/>
      <c r="M110" s="148"/>
      <c r="N110" s="157"/>
      <c r="O110" s="107"/>
      <c r="P110" s="119"/>
      <c r="Q110" s="119"/>
      <c r="R110" s="106"/>
      <c r="S110" s="106"/>
      <c r="T110" s="164"/>
    </row>
    <row r="111" spans="1:20" ht="15">
      <c r="A111" s="116"/>
      <c r="B111" s="117"/>
      <c r="C111" s="118"/>
      <c r="D111" s="118"/>
      <c r="E111" s="118"/>
      <c r="F111" s="118"/>
      <c r="G111" s="106"/>
      <c r="H111" s="153"/>
      <c r="I111" s="106"/>
      <c r="J111" s="157"/>
      <c r="K111" s="106"/>
      <c r="L111" s="157"/>
      <c r="M111" s="148"/>
      <c r="N111" s="157"/>
      <c r="O111" s="107"/>
      <c r="P111" s="119"/>
      <c r="Q111" s="119"/>
      <c r="R111" s="106"/>
      <c r="S111" s="106"/>
      <c r="T111" s="164"/>
    </row>
    <row r="112" spans="1:20" ht="15">
      <c r="A112" s="116"/>
      <c r="B112" s="117"/>
      <c r="C112" s="118"/>
      <c r="D112" s="118"/>
      <c r="E112" s="118"/>
      <c r="F112" s="118"/>
      <c r="G112" s="106"/>
      <c r="H112" s="153"/>
      <c r="I112" s="106"/>
      <c r="J112" s="157"/>
      <c r="K112" s="106"/>
      <c r="L112" s="157"/>
      <c r="M112" s="148"/>
      <c r="N112" s="157"/>
      <c r="O112" s="107"/>
      <c r="P112" s="119"/>
      <c r="Q112" s="119"/>
      <c r="R112" s="106"/>
      <c r="S112" s="106"/>
      <c r="T112" s="164"/>
    </row>
    <row r="113" spans="1:22" ht="15">
      <c r="A113" s="116"/>
      <c r="B113" s="117"/>
      <c r="C113" s="118"/>
      <c r="D113" s="118"/>
      <c r="E113" s="118"/>
      <c r="F113" s="118"/>
      <c r="G113" s="106"/>
      <c r="H113" s="153"/>
      <c r="I113" s="106"/>
      <c r="J113" s="157"/>
      <c r="K113" s="106"/>
      <c r="L113" s="157"/>
      <c r="M113" s="148"/>
      <c r="N113" s="157"/>
      <c r="O113" s="107"/>
      <c r="P113" s="119"/>
      <c r="Q113" s="119"/>
      <c r="R113" s="106"/>
      <c r="S113" s="106"/>
      <c r="T113" s="164"/>
      <c r="U113" s="106"/>
      <c r="V113" s="106"/>
    </row>
    <row r="114" spans="1:22" ht="15">
      <c r="A114" s="116"/>
      <c r="B114" s="117"/>
      <c r="C114" s="118"/>
      <c r="D114" s="118"/>
      <c r="E114" s="118"/>
      <c r="F114" s="118"/>
      <c r="G114" s="106"/>
      <c r="H114" s="153"/>
      <c r="I114" s="106"/>
      <c r="J114" s="157"/>
      <c r="K114" s="106"/>
      <c r="L114" s="157"/>
      <c r="M114" s="148"/>
      <c r="N114" s="157"/>
      <c r="O114" s="107"/>
      <c r="P114" s="119"/>
      <c r="Q114" s="119"/>
      <c r="R114" s="106"/>
      <c r="S114" s="106"/>
      <c r="T114" s="164"/>
      <c r="U114" s="106"/>
      <c r="V114" s="106"/>
    </row>
    <row r="115" spans="1:22" ht="15">
      <c r="A115" s="116"/>
      <c r="B115" s="117"/>
      <c r="C115" s="118"/>
      <c r="D115" s="118"/>
      <c r="E115" s="118"/>
      <c r="F115" s="118"/>
      <c r="G115" s="106"/>
      <c r="H115" s="153"/>
      <c r="I115" s="106"/>
      <c r="J115" s="157"/>
      <c r="K115" s="106"/>
      <c r="L115" s="157"/>
      <c r="M115" s="148"/>
      <c r="N115" s="157"/>
      <c r="O115" s="107"/>
      <c r="P115" s="119"/>
      <c r="Q115" s="119"/>
      <c r="R115" s="106"/>
      <c r="S115" s="106"/>
      <c r="T115" s="164"/>
      <c r="U115" s="106"/>
      <c r="V115" s="106"/>
    </row>
    <row r="116" spans="1:22" ht="15">
      <c r="A116" s="116"/>
      <c r="B116" s="117"/>
      <c r="C116" s="118"/>
      <c r="D116" s="118"/>
      <c r="E116" s="118"/>
      <c r="F116" s="118"/>
      <c r="G116" s="106"/>
      <c r="H116" s="153"/>
      <c r="I116" s="106"/>
      <c r="J116" s="157"/>
      <c r="K116" s="106"/>
      <c r="L116" s="157"/>
      <c r="M116" s="148"/>
      <c r="N116" s="157"/>
      <c r="O116" s="107"/>
      <c r="P116" s="119"/>
      <c r="Q116" s="119"/>
      <c r="R116" s="106"/>
      <c r="S116" s="106"/>
      <c r="T116" s="164"/>
      <c r="U116" s="106"/>
      <c r="V116" s="106"/>
    </row>
    <row r="117" spans="1:22" ht="15">
      <c r="A117" s="116"/>
      <c r="B117" s="117"/>
      <c r="C117" s="118"/>
      <c r="D117" s="118"/>
      <c r="E117" s="118"/>
      <c r="F117" s="118"/>
      <c r="G117" s="106"/>
      <c r="H117" s="153"/>
      <c r="I117" s="106"/>
      <c r="J117" s="157"/>
      <c r="K117" s="106"/>
      <c r="L117" s="157"/>
      <c r="M117" s="148"/>
      <c r="N117" s="157"/>
      <c r="O117" s="107"/>
      <c r="P117" s="119"/>
      <c r="Q117" s="119"/>
      <c r="R117" s="106"/>
      <c r="S117" s="106"/>
      <c r="T117" s="164"/>
      <c r="U117" s="106"/>
      <c r="V117" s="106"/>
    </row>
    <row r="118" spans="1:22" ht="15">
      <c r="A118" s="116"/>
      <c r="B118" s="117"/>
      <c r="C118" s="118"/>
      <c r="D118" s="118"/>
      <c r="E118" s="118"/>
      <c r="F118" s="118"/>
      <c r="G118" s="106"/>
      <c r="H118" s="153"/>
      <c r="I118" s="106"/>
      <c r="J118" s="157"/>
      <c r="K118" s="106"/>
      <c r="L118" s="157"/>
      <c r="M118" s="148"/>
      <c r="N118" s="157"/>
      <c r="O118" s="107"/>
      <c r="P118" s="119"/>
      <c r="Q118" s="119"/>
      <c r="R118" s="106"/>
      <c r="S118" s="106"/>
      <c r="T118" s="164"/>
      <c r="U118" s="106"/>
      <c r="V118" s="106"/>
    </row>
    <row r="119" spans="1:22" ht="15">
      <c r="A119" s="116"/>
      <c r="B119" s="117"/>
      <c r="C119" s="118"/>
      <c r="D119" s="118"/>
      <c r="E119" s="118"/>
      <c r="F119" s="118"/>
      <c r="G119" s="106"/>
      <c r="H119" s="153"/>
      <c r="I119" s="106"/>
      <c r="J119" s="157"/>
      <c r="K119" s="106"/>
      <c r="L119" s="157"/>
      <c r="M119" s="148"/>
      <c r="N119" s="157"/>
      <c r="O119" s="107"/>
      <c r="P119" s="119"/>
      <c r="Q119" s="119"/>
      <c r="R119" s="106"/>
      <c r="S119" s="106"/>
      <c r="T119" s="164"/>
      <c r="U119" s="106"/>
      <c r="V119" s="106"/>
    </row>
    <row r="120" spans="1:22" ht="15">
      <c r="A120" s="116"/>
      <c r="B120" s="117"/>
      <c r="C120" s="118"/>
      <c r="D120" s="118"/>
      <c r="E120" s="118"/>
      <c r="F120" s="118"/>
      <c r="G120" s="106"/>
      <c r="H120" s="153"/>
      <c r="I120" s="106"/>
      <c r="J120" s="157"/>
      <c r="K120" s="106"/>
      <c r="L120" s="157"/>
      <c r="M120" s="148"/>
      <c r="N120" s="157"/>
      <c r="O120" s="107"/>
      <c r="P120" s="119"/>
      <c r="Q120" s="119"/>
      <c r="R120" s="106"/>
      <c r="S120" s="106"/>
      <c r="T120" s="164"/>
      <c r="U120" s="106"/>
      <c r="V120" s="106"/>
    </row>
    <row r="121" spans="1:22" ht="15">
      <c r="A121" s="116"/>
      <c r="B121" s="117"/>
      <c r="C121" s="118"/>
      <c r="D121" s="118"/>
      <c r="E121" s="118"/>
      <c r="F121" s="118"/>
      <c r="G121" s="106"/>
      <c r="H121" s="153"/>
      <c r="I121" s="106"/>
      <c r="J121" s="157"/>
      <c r="K121" s="106"/>
      <c r="L121" s="157"/>
      <c r="M121" s="148"/>
      <c r="N121" s="157"/>
      <c r="O121" s="107"/>
      <c r="P121" s="119"/>
      <c r="Q121" s="119"/>
      <c r="R121" s="106"/>
      <c r="S121" s="106"/>
      <c r="T121" s="164"/>
      <c r="U121" s="106"/>
      <c r="V121" s="106"/>
    </row>
    <row r="122" spans="1:22" ht="15">
      <c r="A122" s="116"/>
      <c r="B122" s="117"/>
      <c r="C122" s="118"/>
      <c r="D122" s="118"/>
      <c r="E122" s="118"/>
      <c r="F122" s="118"/>
      <c r="G122" s="106"/>
      <c r="H122" s="153"/>
      <c r="I122" s="106"/>
      <c r="J122" s="157"/>
      <c r="K122" s="106"/>
      <c r="L122" s="157"/>
      <c r="M122" s="148"/>
      <c r="N122" s="157"/>
      <c r="O122" s="107"/>
      <c r="P122" s="119"/>
      <c r="Q122" s="119"/>
      <c r="R122" s="106"/>
      <c r="S122" s="106"/>
      <c r="T122" s="164"/>
      <c r="U122" s="106"/>
      <c r="V122" s="106"/>
    </row>
    <row r="123" spans="1:22" ht="15">
      <c r="A123" s="116"/>
      <c r="B123" s="117"/>
      <c r="C123" s="118"/>
      <c r="D123" s="118"/>
      <c r="E123" s="118"/>
      <c r="F123" s="118"/>
      <c r="G123" s="106"/>
      <c r="H123" s="153"/>
      <c r="I123" s="106"/>
      <c r="J123" s="157"/>
      <c r="K123" s="106"/>
      <c r="L123" s="157"/>
      <c r="M123" s="148"/>
      <c r="N123" s="157"/>
      <c r="O123" s="107"/>
      <c r="P123" s="119"/>
      <c r="Q123" s="119"/>
      <c r="R123" s="106"/>
      <c r="S123" s="106"/>
      <c r="T123" s="164"/>
      <c r="U123" s="106"/>
      <c r="V123" s="106"/>
    </row>
    <row r="124" spans="1:22" ht="15">
      <c r="A124" s="116"/>
      <c r="B124" s="117"/>
      <c r="C124" s="118"/>
      <c r="D124" s="118"/>
      <c r="E124" s="118"/>
      <c r="F124" s="118"/>
      <c r="G124" s="106"/>
      <c r="H124" s="153"/>
      <c r="I124" s="106"/>
      <c r="J124" s="157"/>
      <c r="K124" s="106"/>
      <c r="L124" s="157"/>
      <c r="M124" s="148"/>
      <c r="N124" s="157"/>
      <c r="O124" s="107"/>
      <c r="P124" s="119"/>
      <c r="Q124" s="119"/>
      <c r="R124" s="106"/>
      <c r="S124" s="106"/>
      <c r="T124" s="164"/>
      <c r="U124" s="106"/>
      <c r="V124" s="106"/>
    </row>
    <row r="125" spans="1:22" ht="15">
      <c r="A125" s="116"/>
      <c r="B125" s="117"/>
      <c r="C125" s="118"/>
      <c r="D125" s="118"/>
      <c r="E125" s="118"/>
      <c r="F125" s="118"/>
      <c r="G125" s="106"/>
      <c r="H125" s="153"/>
      <c r="I125" s="106"/>
      <c r="J125" s="157"/>
      <c r="K125" s="106"/>
      <c r="L125" s="157"/>
      <c r="M125" s="148"/>
      <c r="N125" s="157"/>
      <c r="O125" s="107"/>
      <c r="P125" s="119"/>
      <c r="Q125" s="119"/>
      <c r="R125" s="106"/>
      <c r="S125" s="106"/>
      <c r="T125" s="164"/>
      <c r="U125" s="106"/>
      <c r="V125" s="106"/>
    </row>
    <row r="126" spans="1:22" ht="15">
      <c r="A126" s="82"/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93"/>
      <c r="S126" s="82"/>
      <c r="T126" s="82"/>
      <c r="U126" s="82"/>
      <c r="V126" s="93"/>
    </row>
    <row r="127" spans="1:22" ht="15">
      <c r="A127" s="82"/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93"/>
      <c r="S127" s="82"/>
      <c r="T127" s="82"/>
      <c r="U127" s="82"/>
      <c r="V127" s="93"/>
    </row>
    <row r="128" spans="1:22" ht="15">
      <c r="A128" s="82"/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93"/>
      <c r="S128" s="82"/>
      <c r="T128" s="82"/>
      <c r="U128" s="82"/>
      <c r="V128" s="93"/>
    </row>
    <row r="129" spans="18:22" ht="15">
      <c r="R129" s="93"/>
      <c r="S129" s="82"/>
      <c r="T129" s="82"/>
      <c r="U129" s="82"/>
      <c r="V129" s="93"/>
    </row>
    <row r="130" spans="18:22" ht="15">
      <c r="R130" s="93"/>
      <c r="S130" s="82"/>
      <c r="T130" s="82"/>
      <c r="U130" s="82"/>
      <c r="V130" s="93"/>
    </row>
    <row r="131" spans="18:22" ht="15">
      <c r="R131" s="93"/>
      <c r="S131" s="82"/>
      <c r="T131" s="82"/>
      <c r="U131" s="82"/>
      <c r="V131" s="93"/>
    </row>
    <row r="132" spans="18:22" ht="15">
      <c r="R132" s="93"/>
      <c r="S132" s="82"/>
      <c r="T132" s="82"/>
      <c r="U132" s="82"/>
      <c r="V132" s="93"/>
    </row>
    <row r="133" spans="18:22" ht="15">
      <c r="R133" s="93"/>
      <c r="S133" s="82"/>
      <c r="T133" s="82"/>
      <c r="U133" s="82"/>
      <c r="V133" s="93"/>
    </row>
    <row r="134" spans="18:22" ht="15">
      <c r="R134" s="93"/>
      <c r="S134" s="82"/>
      <c r="T134" s="82"/>
      <c r="U134" s="82"/>
      <c r="V134" s="93"/>
    </row>
  </sheetData>
  <sheetProtection/>
  <mergeCells count="42">
    <mergeCell ref="A59:B59"/>
    <mergeCell ref="A60:B60"/>
    <mergeCell ref="I15:J15"/>
    <mergeCell ref="K62:P62"/>
    <mergeCell ref="A14:A16"/>
    <mergeCell ref="B14:B16"/>
    <mergeCell ref="C14:O14"/>
    <mergeCell ref="M15:M16"/>
    <mergeCell ref="N15:N16"/>
    <mergeCell ref="E15:F15"/>
    <mergeCell ref="G15:G16"/>
    <mergeCell ref="H15:H16"/>
    <mergeCell ref="C15:D15"/>
    <mergeCell ref="O5:P5"/>
    <mergeCell ref="F10:P10"/>
    <mergeCell ref="O6:P6"/>
    <mergeCell ref="O7:P7"/>
    <mergeCell ref="O8:P8"/>
    <mergeCell ref="O9:P9"/>
    <mergeCell ref="R14:S15"/>
    <mergeCell ref="T14:T17"/>
    <mergeCell ref="H11:I11"/>
    <mergeCell ref="H12:I12"/>
    <mergeCell ref="N12:O12"/>
    <mergeCell ref="N11:O11"/>
    <mergeCell ref="P14:Q15"/>
    <mergeCell ref="K15:L15"/>
    <mergeCell ref="O15:O16"/>
    <mergeCell ref="B1:P1"/>
    <mergeCell ref="Q1:S1"/>
    <mergeCell ref="Q3:R3"/>
    <mergeCell ref="P4:R4"/>
    <mergeCell ref="H3:I3"/>
    <mergeCell ref="H4:K4"/>
    <mergeCell ref="V14:V16"/>
    <mergeCell ref="W14:W16"/>
    <mergeCell ref="U10:AA10"/>
    <mergeCell ref="X14:X16"/>
    <mergeCell ref="Y14:Y16"/>
    <mergeCell ref="Z14:Z16"/>
    <mergeCell ref="AA14:AA16"/>
    <mergeCell ref="U14:U16"/>
  </mergeCells>
  <printOptions/>
  <pageMargins left="0.7" right="0.7" top="0.75" bottom="0.75" header="0.3" footer="0.3"/>
  <pageSetup horizontalDpi="300" verticalDpi="300" orientation="landscape" paperSize="9" scale="64" r:id="rId1"/>
  <colBreaks count="1" manualBreakCount="1">
    <brk id="19" max="6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2009-08-03T04:10:09Z</cp:lastPrinted>
  <dcterms:created xsi:type="dcterms:W3CDTF">2009-06-10T16:58:34Z</dcterms:created>
  <dcterms:modified xsi:type="dcterms:W3CDTF">2012-03-10T17:14:21Z</dcterms:modified>
  <cp:category/>
  <cp:version/>
  <cp:contentType/>
  <cp:contentStatus/>
</cp:coreProperties>
</file>